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9440" windowHeight="9960" tabRatio="564" activeTab="0"/>
  </bookViews>
  <sheets>
    <sheet name="väikepakendid" sheetId="1" r:id="rId1"/>
    <sheet name="suurpakendid" sheetId="2" r:id="rId2"/>
  </sheets>
  <definedNames>
    <definedName name="Prindiala" localSheetId="1">'suurpakendid'!$A$2:$K$32</definedName>
    <definedName name="Prindiala" localSheetId="0">'väikepakendid'!$A$1:$E$72</definedName>
  </definedNames>
  <calcPr fullCalcOnLoad="1"/>
</workbook>
</file>

<file path=xl/sharedStrings.xml><?xml version="1.0" encoding="utf-8"?>
<sst xmlns="http://schemas.openxmlformats.org/spreadsheetml/2006/main" count="188" uniqueCount="59">
  <si>
    <t>Nimetus</t>
  </si>
  <si>
    <t>Pakendi 
suurus</t>
  </si>
  <si>
    <t>Tellitav
kogus (tk)</t>
  </si>
  <si>
    <t>Hind koos
KM 20 %</t>
  </si>
  <si>
    <t>Kokku</t>
  </si>
  <si>
    <t>Linaõli</t>
  </si>
  <si>
    <t>0,5 L</t>
  </si>
  <si>
    <t>Rapsiõli</t>
  </si>
  <si>
    <t>Tudraõli</t>
  </si>
  <si>
    <t>Valgesinepiõli</t>
  </si>
  <si>
    <t>0,33 L</t>
  </si>
  <si>
    <t>Hernejahu</t>
  </si>
  <si>
    <t>0,5 kg</t>
  </si>
  <si>
    <t>1 kg</t>
  </si>
  <si>
    <t>Hernes</t>
  </si>
  <si>
    <t>Kaerahelbed</t>
  </si>
  <si>
    <t>Kaerajahu liht</t>
  </si>
  <si>
    <t>Kaerajahu sõre</t>
  </si>
  <si>
    <t>Kaerakruup</t>
  </si>
  <si>
    <t>Kolmeviljahelbed</t>
  </si>
  <si>
    <t>Köömned</t>
  </si>
  <si>
    <t>0,2 kg</t>
  </si>
  <si>
    <t xml:space="preserve"> </t>
  </si>
  <si>
    <t>Linakoogijahu</t>
  </si>
  <si>
    <t>Linaseemned</t>
  </si>
  <si>
    <t>Nisuhelbed</t>
  </si>
  <si>
    <t>Nisujahu liht</t>
  </si>
  <si>
    <t>Nisujahu peen</t>
  </si>
  <si>
    <t>Nisujahu sõre</t>
  </si>
  <si>
    <t>Nisukruup</t>
  </si>
  <si>
    <t>Odrahelbed</t>
  </si>
  <si>
    <t>Odrajahu kroov</t>
  </si>
  <si>
    <t>Odrajahu liht</t>
  </si>
  <si>
    <t>Odrajahu sõre</t>
  </si>
  <si>
    <t>Odrakruup</t>
  </si>
  <si>
    <t>Rukkihelbed</t>
  </si>
  <si>
    <t>Rukkijahu liht</t>
  </si>
  <si>
    <t>Rukkijahu peen</t>
  </si>
  <si>
    <t>Rukkijahu sõre</t>
  </si>
  <si>
    <t>Rukkilinnasejahu</t>
  </si>
  <si>
    <t>Speltanisuhelbed</t>
  </si>
  <si>
    <t>Speltanisujahu liht</t>
  </si>
  <si>
    <t>Speltanisujahu peen</t>
  </si>
  <si>
    <t>Speltanisujahu sõre</t>
  </si>
  <si>
    <t>Speltanisukruup</t>
  </si>
  <si>
    <t>Valgesinepiseemned</t>
  </si>
  <si>
    <t>Pakendi suurus</t>
  </si>
  <si>
    <t>Kilohind</t>
  </si>
  <si>
    <t>5 kg</t>
  </si>
  <si>
    <t>10 kg</t>
  </si>
  <si>
    <t>15 kg</t>
  </si>
  <si>
    <t>20 kg</t>
  </si>
  <si>
    <t>25 kg</t>
  </si>
  <si>
    <t>30 kg</t>
  </si>
  <si>
    <t>35 kg</t>
  </si>
  <si>
    <t>40 kg</t>
  </si>
  <si>
    <t>PAKENDID</t>
  </si>
  <si>
    <t>Õlikanepiseemned</t>
  </si>
  <si>
    <t>Õlikanepiõli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</si>
</sst>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\ &quot;kg&quot;"/>
    <numFmt numFmtId="165" formatCode="#,##0\ &quot;tk&quot;"/>
    <numFmt numFmtId="166" formatCode="#,##0\ &quot;kg&quot;"/>
    <numFmt numFmtId="167" formatCode="#,##0.00\ [$€-1]"/>
    <numFmt numFmtId="168" formatCode="#,##0.00\ &quot;kr&quot;"/>
    <numFmt numFmtId="169" formatCode="_-* #,##0.00\ [$€-1]_-;\-* #,##0.00\ [$€-1]_-;_-* &quot;-&quot;??\ [$€-1]_-;_-@_-"/>
    <numFmt numFmtId="170" formatCode="_-* #,##0.00\ [$€-425]_-;\-* #,##0.00\ [$€-425]_-;_-* &quot;-&quot;??\ [$€-42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11" xfId="0" applyFill="1" applyBorder="1" applyAlignment="1" applyProtection="1">
      <alignment horizontal="left" vertical="center" wrapText="1" indent="1"/>
      <protection locked="0"/>
    </xf>
    <xf numFmtId="49" fontId="0" fillId="33" borderId="11" xfId="0" applyNumberFormat="1" applyFill="1" applyBorder="1" applyAlignment="1" applyProtection="1">
      <alignment horizontal="left" vertical="center" wrapText="1" indent="1"/>
      <protection locked="0"/>
    </xf>
    <xf numFmtId="1" fontId="0" fillId="33" borderId="11" xfId="0" applyNumberFormat="1" applyFill="1" applyBorder="1" applyAlignment="1" applyProtection="1">
      <alignment horizontal="left" vertical="center" wrapText="1" indent="1"/>
      <protection locked="0"/>
    </xf>
    <xf numFmtId="170" fontId="0" fillId="33" borderId="11" xfId="4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left" indent="1"/>
      <protection locked="0"/>
    </xf>
    <xf numFmtId="2" fontId="0" fillId="33" borderId="11" xfId="0" applyNumberFormat="1" applyFill="1" applyBorder="1" applyAlignment="1" applyProtection="1">
      <alignment horizontal="right" indent="1"/>
      <protection locked="0"/>
    </xf>
    <xf numFmtId="170" fontId="0" fillId="33" borderId="11" xfId="44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 horizontal="left" indent="1"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indent="1"/>
      <protection locked="0"/>
    </xf>
    <xf numFmtId="49" fontId="0" fillId="0" borderId="0" xfId="0" applyNumberFormat="1" applyAlignment="1" applyProtection="1">
      <alignment horizontal="right" vertical="center" indent="1"/>
      <protection locked="0"/>
    </xf>
    <xf numFmtId="1" fontId="0" fillId="0" borderId="0" xfId="0" applyNumberFormat="1" applyAlignment="1" applyProtection="1">
      <alignment horizontal="right" indent="2"/>
      <protection locked="0"/>
    </xf>
    <xf numFmtId="170" fontId="0" fillId="0" borderId="0" xfId="44" applyNumberFormat="1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top" wrapText="1"/>
      <protection hidden="1" locked="0"/>
    </xf>
    <xf numFmtId="166" fontId="2" fillId="33" borderId="11" xfId="0" applyNumberFormat="1" applyFont="1" applyFill="1" applyBorder="1" applyAlignment="1" applyProtection="1">
      <alignment horizontal="left" vertical="top" wrapText="1"/>
      <protection hidden="1" locked="0"/>
    </xf>
    <xf numFmtId="168" fontId="40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40" fillId="33" borderId="11" xfId="0" applyFont="1" applyFill="1" applyBorder="1" applyAlignment="1" applyProtection="1">
      <alignment horizontal="left" vertical="top" wrapText="1"/>
      <protection hidden="1" locked="0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166" fontId="2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24" fillId="0" borderId="0" xfId="0" applyFont="1" applyFill="1" applyBorder="1" applyAlignment="1" applyProtection="1">
      <alignment horizontal="left" vertical="top" wrapText="1"/>
      <protection hidden="1" locked="0"/>
    </xf>
    <xf numFmtId="0" fontId="2" fillId="33" borderId="12" xfId="0" applyFont="1" applyFill="1" applyBorder="1" applyAlignment="1" applyProtection="1">
      <alignment/>
      <protection hidden="1" locked="0"/>
    </xf>
    <xf numFmtId="169" fontId="39" fillId="33" borderId="11" xfId="0" applyNumberFormat="1" applyFont="1" applyFill="1" applyBorder="1" applyAlignment="1" applyProtection="1">
      <alignment/>
      <protection hidden="1" locked="0"/>
    </xf>
    <xf numFmtId="169" fontId="39" fillId="33" borderId="1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2" fontId="24" fillId="0" borderId="0" xfId="0" applyNumberFormat="1" applyFont="1" applyFill="1" applyBorder="1" applyAlignment="1" applyProtection="1">
      <alignment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0" fillId="0" borderId="0" xfId="0" applyFont="1" applyFill="1" applyAlignment="1" applyProtection="1">
      <alignment/>
      <protection hidden="1" locked="0"/>
    </xf>
    <xf numFmtId="0" fontId="27" fillId="0" borderId="0" xfId="0" applyFont="1" applyFill="1" applyAlignment="1" applyProtection="1">
      <alignment/>
      <protection hidden="1" locked="0"/>
    </xf>
    <xf numFmtId="164" fontId="2" fillId="0" borderId="0" xfId="0" applyNumberFormat="1" applyFont="1" applyFill="1" applyBorder="1" applyAlignment="1" applyProtection="1">
      <alignment/>
      <protection hidden="1" locked="0"/>
    </xf>
    <xf numFmtId="169" fontId="39" fillId="0" borderId="11" xfId="0" applyNumberFormat="1" applyFont="1" applyFill="1" applyBorder="1" applyAlignment="1" applyProtection="1">
      <alignment/>
      <protection hidden="1" locked="0"/>
    </xf>
    <xf numFmtId="167" fontId="24" fillId="0" borderId="0" xfId="0" applyNumberFormat="1" applyFont="1" applyFill="1" applyAlignment="1" applyProtection="1">
      <alignment/>
      <protection hidden="1" locked="0"/>
    </xf>
    <xf numFmtId="2" fontId="24" fillId="0" borderId="0" xfId="0" applyNumberFormat="1" applyFont="1" applyFill="1" applyAlignment="1" applyProtection="1">
      <alignment/>
      <protection hidden="1" locked="0"/>
    </xf>
    <xf numFmtId="0" fontId="39" fillId="0" borderId="0" xfId="0" applyFont="1" applyFill="1" applyAlignment="1" applyProtection="1">
      <alignment/>
      <protection hidden="1" locked="0"/>
    </xf>
    <xf numFmtId="170" fontId="41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 applyProtection="1">
      <alignment horizontal="left" vertical="top" wrapText="1"/>
      <protection hidden="1" locked="0"/>
    </xf>
    <xf numFmtId="169" fontId="24" fillId="34" borderId="11" xfId="0" applyNumberFormat="1" applyFont="1" applyFill="1" applyBorder="1" applyAlignment="1" applyProtection="1">
      <alignment/>
      <protection hidden="1" locked="0"/>
    </xf>
    <xf numFmtId="0" fontId="24" fillId="34" borderId="0" xfId="0" applyFont="1" applyFill="1" applyAlignment="1" applyProtection="1">
      <alignment/>
      <protection hidden="1" locked="0"/>
    </xf>
    <xf numFmtId="165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170" fontId="0" fillId="33" borderId="11" xfId="44" applyNumberFormat="1" applyFont="1" applyFill="1" applyBorder="1" applyAlignment="1" applyProtection="1">
      <alignment/>
      <protection locked="0"/>
    </xf>
    <xf numFmtId="170" fontId="42" fillId="33" borderId="14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Font="1" applyAlignment="1" applyProtection="1">
      <alignment/>
      <protection locked="0"/>
    </xf>
    <xf numFmtId="170" fontId="0" fillId="33" borderId="11" xfId="44" applyNumberFormat="1" applyFont="1" applyFill="1" applyBorder="1" applyAlignment="1" applyProtection="1">
      <alignment/>
      <protection locked="0"/>
    </xf>
    <xf numFmtId="170" fontId="43" fillId="0" borderId="15" xfId="0" applyNumberFormat="1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 val="0"/>
        <i val="0"/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 val="0"/>
        <i val="0"/>
        <u val="none"/>
        <strike val="0"/>
        <sz val="11"/>
        <name val="Calibri"/>
        <color rgb="FFFF0000"/>
      </font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5" displayName="Tabel5" ref="A2:J32" totalsRowShown="0">
  <autoFilter ref="A2:J32"/>
  <tableColumns count="10">
    <tableColumn id="1" name="Pakendi suurus"/>
    <tableColumn id="2" name="Kilohind"/>
    <tableColumn id="15" name="5 kg"/>
    <tableColumn id="14" name="10 kg"/>
    <tableColumn id="13" name="15 kg"/>
    <tableColumn id="12" name="20 kg"/>
    <tableColumn id="11" name="25 kg"/>
    <tableColumn id="10" name="30 kg"/>
    <tableColumn id="9" name="35 kg"/>
    <tableColumn id="7" name="40 k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7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C3" sqref="C3"/>
    </sheetView>
  </sheetViews>
  <sheetFormatPr defaultColWidth="19.7109375" defaultRowHeight="15"/>
  <cols>
    <col min="1" max="1" width="25.7109375" style="14" customWidth="1"/>
    <col min="2" max="2" width="10.421875" style="15" customWidth="1"/>
    <col min="3" max="3" width="12.8515625" style="16" customWidth="1"/>
    <col min="4" max="4" width="12.140625" style="17" customWidth="1"/>
    <col min="5" max="5" width="16.421875" style="17" customWidth="1"/>
    <col min="6" max="6" width="14.7109375" style="11" hidden="1" customWidth="1"/>
    <col min="7" max="16384" width="19.7109375" style="11" customWidth="1"/>
  </cols>
  <sheetData>
    <row r="1" spans="1:5" ht="30" customHeight="1" thickBot="1">
      <c r="A1" s="48" t="str">
        <f>CONCATENATE("HIND KOKKU",":  ",SUM($F$2,suurpakendid!M33)," €")</f>
        <v>HIND KOKKU:  0 €</v>
      </c>
      <c r="B1" s="49"/>
      <c r="C1" s="49"/>
      <c r="D1" s="49"/>
      <c r="E1" s="49"/>
    </row>
    <row r="2" spans="1:6" s="7" customFormat="1" ht="30.75" thickBot="1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38">
        <f>SUM(E3:E72)</f>
        <v>0</v>
      </c>
    </row>
    <row r="3" spans="1:7" ht="15">
      <c r="A3" s="8" t="s">
        <v>5</v>
      </c>
      <c r="B3" s="9" t="s">
        <v>6</v>
      </c>
      <c r="C3" s="39"/>
      <c r="D3" s="10">
        <v>3.96</v>
      </c>
      <c r="E3" s="10">
        <f aca="true" t="shared" si="0" ref="E3:E34">SUM(C3*D3)</f>
        <v>0</v>
      </c>
      <c r="G3" s="13"/>
    </row>
    <row r="4" spans="1:7" ht="15">
      <c r="A4" s="8" t="s">
        <v>7</v>
      </c>
      <c r="B4" s="9" t="s">
        <v>6</v>
      </c>
      <c r="C4" s="39"/>
      <c r="D4" s="10">
        <v>1.62</v>
      </c>
      <c r="E4" s="10">
        <f t="shared" si="0"/>
        <v>0</v>
      </c>
      <c r="G4" s="13"/>
    </row>
    <row r="5" spans="1:7" ht="15">
      <c r="A5" s="8" t="s">
        <v>8</v>
      </c>
      <c r="B5" s="9" t="s">
        <v>6</v>
      </c>
      <c r="C5" s="39"/>
      <c r="D5" s="44">
        <v>4.14</v>
      </c>
      <c r="E5" s="44">
        <f t="shared" si="0"/>
        <v>0</v>
      </c>
      <c r="G5" s="13"/>
    </row>
    <row r="6" spans="1:7" ht="15">
      <c r="A6" s="8" t="s">
        <v>9</v>
      </c>
      <c r="B6" s="9" t="s">
        <v>10</v>
      </c>
      <c r="C6" s="39"/>
      <c r="D6" s="10">
        <v>4.2</v>
      </c>
      <c r="E6" s="10">
        <f t="shared" si="0"/>
        <v>0</v>
      </c>
      <c r="G6" s="13"/>
    </row>
    <row r="7" spans="1:7" ht="15">
      <c r="A7" s="8" t="s">
        <v>58</v>
      </c>
      <c r="B7" s="9" t="s">
        <v>10</v>
      </c>
      <c r="C7" s="39"/>
      <c r="D7" s="47">
        <v>8</v>
      </c>
      <c r="E7" s="10">
        <f t="shared" si="0"/>
        <v>0</v>
      </c>
      <c r="G7" s="13"/>
    </row>
    <row r="8" spans="1:7" ht="15">
      <c r="A8" s="12" t="s">
        <v>11</v>
      </c>
      <c r="B8" s="9" t="s">
        <v>12</v>
      </c>
      <c r="C8" s="39"/>
      <c r="D8" s="10">
        <v>0.54</v>
      </c>
      <c r="E8" s="10">
        <f t="shared" si="0"/>
        <v>0</v>
      </c>
      <c r="G8" s="13"/>
    </row>
    <row r="9" spans="1:7" ht="15">
      <c r="A9" s="12" t="s">
        <v>11</v>
      </c>
      <c r="B9" s="9" t="s">
        <v>13</v>
      </c>
      <c r="C9" s="39"/>
      <c r="D9" s="10">
        <v>0.84</v>
      </c>
      <c r="E9" s="10">
        <f t="shared" si="0"/>
        <v>0</v>
      </c>
      <c r="G9" s="13"/>
    </row>
    <row r="10" spans="1:7" ht="15">
      <c r="A10" s="12" t="s">
        <v>14</v>
      </c>
      <c r="B10" s="9" t="s">
        <v>12</v>
      </c>
      <c r="C10" s="39"/>
      <c r="D10" s="10">
        <v>0.54</v>
      </c>
      <c r="E10" s="10">
        <f t="shared" si="0"/>
        <v>0</v>
      </c>
      <c r="G10" s="13"/>
    </row>
    <row r="11" spans="1:7" ht="15">
      <c r="A11" s="12" t="s">
        <v>14</v>
      </c>
      <c r="B11" s="9" t="s">
        <v>13</v>
      </c>
      <c r="C11" s="39"/>
      <c r="D11" s="10">
        <v>0.84</v>
      </c>
      <c r="E11" s="10">
        <f t="shared" si="0"/>
        <v>0</v>
      </c>
      <c r="G11" s="13"/>
    </row>
    <row r="12" spans="1:7" ht="15">
      <c r="A12" s="12" t="s">
        <v>15</v>
      </c>
      <c r="B12" s="9" t="s">
        <v>12</v>
      </c>
      <c r="C12" s="39"/>
      <c r="D12" s="10">
        <v>0.66</v>
      </c>
      <c r="E12" s="10">
        <f t="shared" si="0"/>
        <v>0</v>
      </c>
      <c r="F12" s="13"/>
      <c r="G12" s="13"/>
    </row>
    <row r="13" spans="1:7" ht="15">
      <c r="A13" s="12" t="s">
        <v>15</v>
      </c>
      <c r="B13" s="9" t="s">
        <v>13</v>
      </c>
      <c r="C13" s="39"/>
      <c r="D13" s="10">
        <v>1.02</v>
      </c>
      <c r="E13" s="10">
        <f t="shared" si="0"/>
        <v>0</v>
      </c>
      <c r="G13" s="13"/>
    </row>
    <row r="14" spans="1:7" ht="15">
      <c r="A14" s="12" t="s">
        <v>16</v>
      </c>
      <c r="B14" s="9" t="s">
        <v>12</v>
      </c>
      <c r="C14" s="39"/>
      <c r="D14" s="10">
        <v>0.6</v>
      </c>
      <c r="E14" s="10">
        <f t="shared" si="0"/>
        <v>0</v>
      </c>
      <c r="G14" s="13"/>
    </row>
    <row r="15" spans="1:7" ht="15">
      <c r="A15" s="12" t="s">
        <v>16</v>
      </c>
      <c r="B15" s="9" t="s">
        <v>13</v>
      </c>
      <c r="C15" s="39"/>
      <c r="D15" s="10">
        <v>0.96</v>
      </c>
      <c r="E15" s="10">
        <f t="shared" si="0"/>
        <v>0</v>
      </c>
      <c r="G15" s="13"/>
    </row>
    <row r="16" spans="1:7" ht="15">
      <c r="A16" s="12" t="s">
        <v>17</v>
      </c>
      <c r="B16" s="9" t="s">
        <v>12</v>
      </c>
      <c r="C16" s="39"/>
      <c r="D16" s="10">
        <v>0.6</v>
      </c>
      <c r="E16" s="10">
        <f t="shared" si="0"/>
        <v>0</v>
      </c>
      <c r="G16" s="13"/>
    </row>
    <row r="17" spans="1:7" ht="15">
      <c r="A17" s="12" t="s">
        <v>17</v>
      </c>
      <c r="B17" s="9" t="s">
        <v>13</v>
      </c>
      <c r="C17" s="39"/>
      <c r="D17" s="10">
        <v>0.96</v>
      </c>
      <c r="E17" s="10">
        <f t="shared" si="0"/>
        <v>0</v>
      </c>
      <c r="G17" s="13"/>
    </row>
    <row r="18" spans="1:7" ht="15">
      <c r="A18" s="12" t="s">
        <v>18</v>
      </c>
      <c r="B18" s="9" t="s">
        <v>12</v>
      </c>
      <c r="C18" s="39"/>
      <c r="D18" s="10">
        <v>0.6</v>
      </c>
      <c r="E18" s="10">
        <f t="shared" si="0"/>
        <v>0</v>
      </c>
      <c r="G18" s="13"/>
    </row>
    <row r="19" spans="1:7" ht="15">
      <c r="A19" s="12" t="s">
        <v>18</v>
      </c>
      <c r="B19" s="9" t="s">
        <v>13</v>
      </c>
      <c r="C19" s="39"/>
      <c r="D19" s="10">
        <v>0.96</v>
      </c>
      <c r="E19" s="10">
        <f t="shared" si="0"/>
        <v>0</v>
      </c>
      <c r="G19" s="13"/>
    </row>
    <row r="20" spans="1:7" ht="15">
      <c r="A20" s="12" t="s">
        <v>19</v>
      </c>
      <c r="B20" s="9" t="s">
        <v>12</v>
      </c>
      <c r="C20" s="39"/>
      <c r="D20" s="10">
        <v>0.66</v>
      </c>
      <c r="E20" s="10">
        <f t="shared" si="0"/>
        <v>0</v>
      </c>
      <c r="G20" s="13"/>
    </row>
    <row r="21" spans="1:7" ht="15">
      <c r="A21" s="12" t="s">
        <v>19</v>
      </c>
      <c r="B21" s="9" t="s">
        <v>13</v>
      </c>
      <c r="C21" s="39"/>
      <c r="D21" s="10">
        <v>1.02</v>
      </c>
      <c r="E21" s="10">
        <f t="shared" si="0"/>
        <v>0</v>
      </c>
      <c r="G21" s="13"/>
    </row>
    <row r="22" spans="1:7" ht="15">
      <c r="A22" s="12" t="s">
        <v>20</v>
      </c>
      <c r="B22" s="9" t="s">
        <v>21</v>
      </c>
      <c r="C22" s="39"/>
      <c r="D22" s="10">
        <v>0.84</v>
      </c>
      <c r="E22" s="10">
        <f t="shared" si="0"/>
        <v>0</v>
      </c>
      <c r="F22" s="11" t="s">
        <v>22</v>
      </c>
      <c r="G22" s="13"/>
    </row>
    <row r="23" spans="1:7" ht="15">
      <c r="A23" s="12" t="s">
        <v>20</v>
      </c>
      <c r="B23" s="9" t="s">
        <v>12</v>
      </c>
      <c r="C23" s="39"/>
      <c r="D23" s="10">
        <v>1.92</v>
      </c>
      <c r="E23" s="10">
        <f t="shared" si="0"/>
        <v>0</v>
      </c>
      <c r="G23" s="13"/>
    </row>
    <row r="24" spans="1:7" ht="15">
      <c r="A24" s="12" t="s">
        <v>20</v>
      </c>
      <c r="B24" s="9" t="s">
        <v>13</v>
      </c>
      <c r="C24" s="39"/>
      <c r="D24" s="10">
        <v>3.78</v>
      </c>
      <c r="E24" s="10">
        <f t="shared" si="0"/>
        <v>0</v>
      </c>
      <c r="G24" s="13"/>
    </row>
    <row r="25" spans="1:7" ht="15">
      <c r="A25" s="12" t="s">
        <v>23</v>
      </c>
      <c r="B25" s="9" t="s">
        <v>21</v>
      </c>
      <c r="C25" s="39"/>
      <c r="D25" s="10">
        <v>0.78</v>
      </c>
      <c r="E25" s="10">
        <f t="shared" si="0"/>
        <v>0</v>
      </c>
      <c r="F25" s="11" t="s">
        <v>22</v>
      </c>
      <c r="G25" s="13"/>
    </row>
    <row r="26" spans="1:7" ht="15">
      <c r="A26" s="12" t="s">
        <v>23</v>
      </c>
      <c r="B26" s="9" t="s">
        <v>12</v>
      </c>
      <c r="C26" s="39"/>
      <c r="D26" s="10">
        <v>1.44</v>
      </c>
      <c r="E26" s="10">
        <f t="shared" si="0"/>
        <v>0</v>
      </c>
      <c r="G26" s="13"/>
    </row>
    <row r="27" spans="1:7" ht="15">
      <c r="A27" s="12" t="s">
        <v>23</v>
      </c>
      <c r="B27" s="9" t="s">
        <v>13</v>
      </c>
      <c r="C27" s="39"/>
      <c r="D27" s="10">
        <v>2.58</v>
      </c>
      <c r="E27" s="10">
        <f t="shared" si="0"/>
        <v>0</v>
      </c>
      <c r="G27" s="13"/>
    </row>
    <row r="28" spans="1:7" ht="15">
      <c r="A28" s="12" t="s">
        <v>24</v>
      </c>
      <c r="B28" s="9" t="s">
        <v>21</v>
      </c>
      <c r="C28" s="39"/>
      <c r="D28" s="10">
        <v>0.78</v>
      </c>
      <c r="E28" s="10">
        <f t="shared" si="0"/>
        <v>0</v>
      </c>
      <c r="G28" s="13"/>
    </row>
    <row r="29" spans="1:7" ht="15">
      <c r="A29" s="12" t="s">
        <v>24</v>
      </c>
      <c r="B29" s="9" t="s">
        <v>12</v>
      </c>
      <c r="C29" s="39"/>
      <c r="D29" s="10">
        <v>1.44</v>
      </c>
      <c r="E29" s="10">
        <f t="shared" si="0"/>
        <v>0</v>
      </c>
      <c r="G29" s="13"/>
    </row>
    <row r="30" spans="1:7" ht="15">
      <c r="A30" s="12" t="s">
        <v>24</v>
      </c>
      <c r="B30" s="9" t="s">
        <v>13</v>
      </c>
      <c r="C30" s="39"/>
      <c r="D30" s="10">
        <v>2.58</v>
      </c>
      <c r="E30" s="10">
        <f t="shared" si="0"/>
        <v>0</v>
      </c>
      <c r="G30" s="13"/>
    </row>
    <row r="31" spans="1:7" ht="15">
      <c r="A31" s="12" t="s">
        <v>25</v>
      </c>
      <c r="B31" s="9" t="s">
        <v>12</v>
      </c>
      <c r="C31" s="39"/>
      <c r="D31" s="44">
        <v>0.66</v>
      </c>
      <c r="E31" s="10">
        <f t="shared" si="0"/>
        <v>0</v>
      </c>
      <c r="G31" s="13"/>
    </row>
    <row r="32" spans="1:7" ht="15">
      <c r="A32" s="12" t="s">
        <v>25</v>
      </c>
      <c r="B32" s="9" t="s">
        <v>13</v>
      </c>
      <c r="C32" s="39"/>
      <c r="D32" s="44">
        <v>1.02</v>
      </c>
      <c r="E32" s="10">
        <f t="shared" si="0"/>
        <v>0</v>
      </c>
      <c r="G32" s="13"/>
    </row>
    <row r="33" spans="1:7" ht="15">
      <c r="A33" s="12" t="s">
        <v>26</v>
      </c>
      <c r="B33" s="9" t="s">
        <v>12</v>
      </c>
      <c r="C33" s="39"/>
      <c r="D33" s="44">
        <v>0.6</v>
      </c>
      <c r="E33" s="10">
        <f t="shared" si="0"/>
        <v>0</v>
      </c>
      <c r="G33" s="13"/>
    </row>
    <row r="34" spans="1:7" ht="15">
      <c r="A34" s="12" t="s">
        <v>26</v>
      </c>
      <c r="B34" s="9" t="s">
        <v>13</v>
      </c>
      <c r="C34" s="39"/>
      <c r="D34" s="44">
        <v>0.84</v>
      </c>
      <c r="E34" s="10">
        <f t="shared" si="0"/>
        <v>0</v>
      </c>
      <c r="G34" s="13"/>
    </row>
    <row r="35" spans="1:7" ht="15">
      <c r="A35" s="12" t="s">
        <v>27</v>
      </c>
      <c r="B35" s="9" t="s">
        <v>12</v>
      </c>
      <c r="C35" s="39"/>
      <c r="D35" s="44">
        <v>0.9</v>
      </c>
      <c r="E35" s="10">
        <f aca="true" t="shared" si="1" ref="E35:E66">SUM(C35*D35)</f>
        <v>0</v>
      </c>
      <c r="G35" s="13"/>
    </row>
    <row r="36" spans="1:7" ht="15">
      <c r="A36" s="12" t="s">
        <v>27</v>
      </c>
      <c r="B36" s="9" t="s">
        <v>13</v>
      </c>
      <c r="C36" s="39"/>
      <c r="D36" s="44">
        <v>0.66</v>
      </c>
      <c r="E36" s="10">
        <f t="shared" si="1"/>
        <v>0</v>
      </c>
      <c r="G36" s="13"/>
    </row>
    <row r="37" spans="1:7" ht="15">
      <c r="A37" s="12" t="s">
        <v>28</v>
      </c>
      <c r="B37" s="9" t="s">
        <v>12</v>
      </c>
      <c r="C37" s="39"/>
      <c r="D37" s="44">
        <v>0.6</v>
      </c>
      <c r="E37" s="10">
        <f t="shared" si="1"/>
        <v>0</v>
      </c>
      <c r="G37" s="13"/>
    </row>
    <row r="38" spans="1:7" ht="15">
      <c r="A38" s="12" t="s">
        <v>28</v>
      </c>
      <c r="B38" s="9" t="s">
        <v>13</v>
      </c>
      <c r="C38" s="39"/>
      <c r="D38" s="44">
        <v>0.84</v>
      </c>
      <c r="E38" s="10">
        <f t="shared" si="1"/>
        <v>0</v>
      </c>
      <c r="G38" s="13"/>
    </row>
    <row r="39" spans="1:7" ht="15">
      <c r="A39" s="12" t="s">
        <v>30</v>
      </c>
      <c r="B39" s="9" t="s">
        <v>12</v>
      </c>
      <c r="C39" s="39"/>
      <c r="D39" s="10">
        <v>0.6</v>
      </c>
      <c r="E39" s="10">
        <f t="shared" si="1"/>
        <v>0</v>
      </c>
      <c r="G39" s="13"/>
    </row>
    <row r="40" spans="1:7" ht="15">
      <c r="A40" s="12" t="s">
        <v>30</v>
      </c>
      <c r="B40" s="9" t="s">
        <v>13</v>
      </c>
      <c r="C40" s="39"/>
      <c r="D40" s="10">
        <v>0.96</v>
      </c>
      <c r="E40" s="10">
        <f t="shared" si="1"/>
        <v>0</v>
      </c>
      <c r="G40" s="13"/>
    </row>
    <row r="41" spans="1:7" ht="15">
      <c r="A41" s="12" t="s">
        <v>31</v>
      </c>
      <c r="B41" s="9" t="s">
        <v>12</v>
      </c>
      <c r="C41" s="39"/>
      <c r="D41" s="10">
        <v>0.6</v>
      </c>
      <c r="E41" s="10">
        <f t="shared" si="1"/>
        <v>0</v>
      </c>
      <c r="G41" s="13"/>
    </row>
    <row r="42" spans="1:7" ht="15">
      <c r="A42" s="12" t="s">
        <v>31</v>
      </c>
      <c r="B42" s="9" t="s">
        <v>13</v>
      </c>
      <c r="C42" s="39"/>
      <c r="D42" s="10">
        <v>0.9</v>
      </c>
      <c r="E42" s="10">
        <f t="shared" si="1"/>
        <v>0</v>
      </c>
      <c r="G42" s="13"/>
    </row>
    <row r="43" spans="1:7" ht="15">
      <c r="A43" s="12" t="s">
        <v>32</v>
      </c>
      <c r="B43" s="9" t="s">
        <v>13</v>
      </c>
      <c r="C43" s="39"/>
      <c r="D43" s="10">
        <v>0.84</v>
      </c>
      <c r="E43" s="10">
        <f t="shared" si="1"/>
        <v>0</v>
      </c>
      <c r="G43" s="13"/>
    </row>
    <row r="44" spans="1:7" ht="15">
      <c r="A44" s="12" t="s">
        <v>33</v>
      </c>
      <c r="B44" s="9" t="s">
        <v>12</v>
      </c>
      <c r="C44" s="39"/>
      <c r="D44" s="10">
        <v>0.54</v>
      </c>
      <c r="E44" s="10">
        <f t="shared" si="1"/>
        <v>0</v>
      </c>
      <c r="G44" s="13"/>
    </row>
    <row r="45" spans="1:7" ht="15">
      <c r="A45" s="12" t="s">
        <v>33</v>
      </c>
      <c r="B45" s="9" t="s">
        <v>13</v>
      </c>
      <c r="C45" s="39"/>
      <c r="D45" s="10">
        <v>0.84</v>
      </c>
      <c r="E45" s="10">
        <f t="shared" si="1"/>
        <v>0</v>
      </c>
      <c r="G45" s="13"/>
    </row>
    <row r="46" spans="1:7" ht="15">
      <c r="A46" s="12" t="s">
        <v>34</v>
      </c>
      <c r="B46" s="9" t="s">
        <v>12</v>
      </c>
      <c r="C46" s="39"/>
      <c r="D46" s="10">
        <v>0.54</v>
      </c>
      <c r="E46" s="10">
        <f t="shared" si="1"/>
        <v>0</v>
      </c>
      <c r="G46" s="13"/>
    </row>
    <row r="47" spans="1:7" ht="15">
      <c r="A47" s="12" t="s">
        <v>34</v>
      </c>
      <c r="B47" s="9" t="s">
        <v>13</v>
      </c>
      <c r="C47" s="39"/>
      <c r="D47" s="10">
        <v>0.9</v>
      </c>
      <c r="E47" s="10">
        <f t="shared" si="1"/>
        <v>0</v>
      </c>
      <c r="G47" s="13"/>
    </row>
    <row r="48" spans="1:7" ht="15">
      <c r="A48" s="12" t="s">
        <v>35</v>
      </c>
      <c r="B48" s="9" t="s">
        <v>12</v>
      </c>
      <c r="C48" s="39"/>
      <c r="D48" s="10">
        <v>0.66</v>
      </c>
      <c r="E48" s="10">
        <f t="shared" si="1"/>
        <v>0</v>
      </c>
      <c r="G48" s="13"/>
    </row>
    <row r="49" spans="1:7" ht="15">
      <c r="A49" s="12" t="s">
        <v>35</v>
      </c>
      <c r="B49" s="9" t="s">
        <v>13</v>
      </c>
      <c r="C49" s="39"/>
      <c r="D49" s="10">
        <v>1.02</v>
      </c>
      <c r="E49" s="10">
        <f t="shared" si="1"/>
        <v>0</v>
      </c>
      <c r="G49" s="13"/>
    </row>
    <row r="50" spans="1:7" ht="15">
      <c r="A50" s="12" t="s">
        <v>36</v>
      </c>
      <c r="B50" s="9" t="s">
        <v>13</v>
      </c>
      <c r="C50" s="39"/>
      <c r="D50" s="10">
        <v>0.84</v>
      </c>
      <c r="E50" s="10">
        <f t="shared" si="1"/>
        <v>0</v>
      </c>
      <c r="G50" s="13"/>
    </row>
    <row r="51" spans="1:7" ht="15">
      <c r="A51" s="12" t="s">
        <v>37</v>
      </c>
      <c r="B51" s="9" t="s">
        <v>12</v>
      </c>
      <c r="C51" s="39"/>
      <c r="D51" s="10">
        <v>0.6</v>
      </c>
      <c r="E51" s="10">
        <f t="shared" si="1"/>
        <v>0</v>
      </c>
      <c r="G51" s="13"/>
    </row>
    <row r="52" spans="1:7" ht="15">
      <c r="A52" s="12" t="s">
        <v>37</v>
      </c>
      <c r="B52" s="9" t="s">
        <v>13</v>
      </c>
      <c r="C52" s="39"/>
      <c r="D52" s="10">
        <v>0.9</v>
      </c>
      <c r="E52" s="10">
        <f t="shared" si="1"/>
        <v>0</v>
      </c>
      <c r="G52" s="13"/>
    </row>
    <row r="53" spans="1:7" ht="15">
      <c r="A53" s="12" t="s">
        <v>38</v>
      </c>
      <c r="B53" s="9" t="s">
        <v>12</v>
      </c>
      <c r="C53" s="39"/>
      <c r="D53" s="10">
        <v>0.6</v>
      </c>
      <c r="E53" s="10">
        <f t="shared" si="1"/>
        <v>0</v>
      </c>
      <c r="G53" s="13"/>
    </row>
    <row r="54" spans="1:7" ht="15">
      <c r="A54" s="12" t="s">
        <v>38</v>
      </c>
      <c r="B54" s="9" t="s">
        <v>13</v>
      </c>
      <c r="C54" s="39"/>
      <c r="D54" s="10">
        <v>0.84</v>
      </c>
      <c r="E54" s="10">
        <f t="shared" si="1"/>
        <v>0</v>
      </c>
      <c r="G54" s="13"/>
    </row>
    <row r="55" spans="1:7" ht="15">
      <c r="A55" s="12" t="s">
        <v>39</v>
      </c>
      <c r="B55" s="9" t="s">
        <v>12</v>
      </c>
      <c r="C55" s="39"/>
      <c r="D55" s="10">
        <v>0.9</v>
      </c>
      <c r="E55" s="10">
        <f t="shared" si="1"/>
        <v>0</v>
      </c>
      <c r="G55" s="13"/>
    </row>
    <row r="56" spans="1:7" ht="15">
      <c r="A56" s="12" t="s">
        <v>39</v>
      </c>
      <c r="B56" s="9" t="s">
        <v>13</v>
      </c>
      <c r="C56" s="39"/>
      <c r="D56" s="10">
        <v>1.62</v>
      </c>
      <c r="E56" s="10">
        <f t="shared" si="1"/>
        <v>0</v>
      </c>
      <c r="G56" s="13"/>
    </row>
    <row r="57" spans="1:7" ht="15">
      <c r="A57" s="12" t="s">
        <v>40</v>
      </c>
      <c r="B57" s="9" t="s">
        <v>12</v>
      </c>
      <c r="C57" s="39"/>
      <c r="D57" s="10">
        <v>1.02</v>
      </c>
      <c r="E57" s="10">
        <f t="shared" si="1"/>
        <v>0</v>
      </c>
      <c r="G57" s="13"/>
    </row>
    <row r="58" spans="1:7" ht="15">
      <c r="A58" s="12" t="s">
        <v>40</v>
      </c>
      <c r="B58" s="9" t="s">
        <v>13</v>
      </c>
      <c r="C58" s="39"/>
      <c r="D58" s="10">
        <v>1.68</v>
      </c>
      <c r="E58" s="10">
        <f t="shared" si="1"/>
        <v>0</v>
      </c>
      <c r="G58" s="13"/>
    </row>
    <row r="59" spans="1:7" ht="15">
      <c r="A59" s="12" t="s">
        <v>41</v>
      </c>
      <c r="B59" s="9" t="s">
        <v>12</v>
      </c>
      <c r="C59" s="39"/>
      <c r="D59" s="10">
        <v>0.96</v>
      </c>
      <c r="E59" s="10">
        <f t="shared" si="1"/>
        <v>0</v>
      </c>
      <c r="G59" s="13"/>
    </row>
    <row r="60" spans="1:7" ht="15">
      <c r="A60" s="12" t="s">
        <v>41</v>
      </c>
      <c r="B60" s="9" t="s">
        <v>13</v>
      </c>
      <c r="C60" s="39"/>
      <c r="D60" s="10">
        <v>1.68</v>
      </c>
      <c r="E60" s="10">
        <f t="shared" si="1"/>
        <v>0</v>
      </c>
      <c r="G60" s="13"/>
    </row>
    <row r="61" spans="1:7" ht="15">
      <c r="A61" s="12" t="s">
        <v>42</v>
      </c>
      <c r="B61" s="9" t="s">
        <v>12</v>
      </c>
      <c r="C61" s="39"/>
      <c r="D61" s="10">
        <v>1.02</v>
      </c>
      <c r="E61" s="10">
        <f t="shared" si="1"/>
        <v>0</v>
      </c>
      <c r="G61" s="13"/>
    </row>
    <row r="62" spans="1:7" ht="15">
      <c r="A62" s="12" t="s">
        <v>42</v>
      </c>
      <c r="B62" s="9" t="s">
        <v>13</v>
      </c>
      <c r="C62" s="39"/>
      <c r="D62" s="10">
        <v>1.86</v>
      </c>
      <c r="E62" s="10">
        <f t="shared" si="1"/>
        <v>0</v>
      </c>
      <c r="G62" s="13"/>
    </row>
    <row r="63" spans="1:7" ht="15">
      <c r="A63" s="12" t="s">
        <v>43</v>
      </c>
      <c r="B63" s="9" t="s">
        <v>12</v>
      </c>
      <c r="C63" s="39"/>
      <c r="D63" s="10">
        <v>0.96</v>
      </c>
      <c r="E63" s="10">
        <f t="shared" si="1"/>
        <v>0</v>
      </c>
      <c r="G63" s="13"/>
    </row>
    <row r="64" spans="1:7" ht="15">
      <c r="A64" s="12" t="s">
        <v>43</v>
      </c>
      <c r="B64" s="9" t="s">
        <v>13</v>
      </c>
      <c r="C64" s="39"/>
      <c r="D64" s="10">
        <v>1.68</v>
      </c>
      <c r="E64" s="10">
        <f t="shared" si="1"/>
        <v>0</v>
      </c>
      <c r="G64" s="13"/>
    </row>
    <row r="65" spans="1:7" ht="15">
      <c r="A65" s="12" t="s">
        <v>44</v>
      </c>
      <c r="B65" s="9" t="s">
        <v>12</v>
      </c>
      <c r="C65" s="39"/>
      <c r="D65" s="10">
        <v>1.02</v>
      </c>
      <c r="E65" s="10">
        <f t="shared" si="1"/>
        <v>0</v>
      </c>
      <c r="G65" s="13"/>
    </row>
    <row r="66" spans="1:7" ht="15">
      <c r="A66" s="12" t="s">
        <v>44</v>
      </c>
      <c r="B66" s="9" t="s">
        <v>13</v>
      </c>
      <c r="C66" s="39"/>
      <c r="D66" s="10">
        <v>1.68</v>
      </c>
      <c r="E66" s="10">
        <f t="shared" si="1"/>
        <v>0</v>
      </c>
      <c r="G66" s="13"/>
    </row>
    <row r="67" spans="1:7" ht="15">
      <c r="A67" s="12" t="s">
        <v>45</v>
      </c>
      <c r="B67" s="9" t="s">
        <v>21</v>
      </c>
      <c r="C67" s="39"/>
      <c r="D67" s="10">
        <v>1.2</v>
      </c>
      <c r="E67" s="10">
        <f aca="true" t="shared" si="2" ref="E67:E72">SUM(C67*D67)</f>
        <v>0</v>
      </c>
      <c r="G67" s="13"/>
    </row>
    <row r="68" spans="1:7" ht="15">
      <c r="A68" s="12" t="s">
        <v>45</v>
      </c>
      <c r="B68" s="9" t="s">
        <v>12</v>
      </c>
      <c r="C68" s="39"/>
      <c r="D68" s="10">
        <v>2.58</v>
      </c>
      <c r="E68" s="10">
        <f t="shared" si="2"/>
        <v>0</v>
      </c>
      <c r="G68" s="13"/>
    </row>
    <row r="69" spans="1:7" ht="15">
      <c r="A69" s="12" t="s">
        <v>45</v>
      </c>
      <c r="B69" s="9" t="s">
        <v>13</v>
      </c>
      <c r="C69" s="39"/>
      <c r="D69" s="10">
        <v>4.86</v>
      </c>
      <c r="E69" s="10">
        <f t="shared" si="2"/>
        <v>0</v>
      </c>
      <c r="G69" s="13"/>
    </row>
    <row r="70" spans="1:7" ht="15">
      <c r="A70" s="12" t="s">
        <v>57</v>
      </c>
      <c r="B70" s="9" t="s">
        <v>21</v>
      </c>
      <c r="C70" s="39"/>
      <c r="D70" s="10">
        <v>1.14</v>
      </c>
      <c r="E70" s="10">
        <f t="shared" si="2"/>
        <v>0</v>
      </c>
      <c r="G70" s="13"/>
    </row>
    <row r="71" spans="1:7" ht="15">
      <c r="A71" s="12" t="s">
        <v>57</v>
      </c>
      <c r="B71" s="9" t="s">
        <v>12</v>
      </c>
      <c r="C71" s="39"/>
      <c r="D71" s="10">
        <v>2.28</v>
      </c>
      <c r="E71" s="10">
        <f t="shared" si="2"/>
        <v>0</v>
      </c>
      <c r="G71" s="13"/>
    </row>
    <row r="72" spans="1:7" ht="15">
      <c r="A72" s="12" t="s">
        <v>57</v>
      </c>
      <c r="B72" s="9" t="s">
        <v>13</v>
      </c>
      <c r="C72" s="39"/>
      <c r="D72" s="10">
        <v>4.5</v>
      </c>
      <c r="E72" s="10">
        <f t="shared" si="2"/>
        <v>0</v>
      </c>
      <c r="G72" s="13"/>
    </row>
    <row r="73" spans="4:5" ht="21">
      <c r="D73" s="46"/>
      <c r="E73" s="45">
        <f>SUBTOTAL(109,E3:E72)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  <ignoredErrors>
    <ignoredError sqref="F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3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16.57421875" defaultRowHeight="15"/>
  <cols>
    <col min="1" max="1" width="30.28125" style="28" customWidth="1"/>
    <col min="2" max="2" width="10.00390625" style="42" hidden="1" customWidth="1"/>
    <col min="3" max="9" width="9.421875" style="28" customWidth="1"/>
    <col min="10" max="10" width="9.421875" style="33" customWidth="1"/>
    <col min="11" max="11" width="17.57421875" style="37" hidden="1" customWidth="1"/>
    <col min="12" max="12" width="16.57421875" style="37" hidden="1" customWidth="1"/>
    <col min="13" max="13" width="24.00390625" style="37" customWidth="1"/>
    <col min="14" max="14" width="24.28125" style="28" customWidth="1"/>
    <col min="15" max="18" width="16.57421875" style="35" customWidth="1"/>
    <col min="19" max="19" width="15.28125" style="36" customWidth="1"/>
    <col min="20" max="25" width="16.57421875" style="30" customWidth="1"/>
    <col min="26" max="26" width="16.57421875" style="28" customWidth="1"/>
    <col min="27" max="16384" width="16.57421875" style="28" customWidth="1"/>
  </cols>
  <sheetData>
    <row r="1" spans="1:13" ht="23.25">
      <c r="A1" s="50" t="str">
        <f>$M$2</f>
        <v>HIND KOKKU : 0 €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5" s="22" customFormat="1" ht="30">
      <c r="A2" s="18" t="s">
        <v>46</v>
      </c>
      <c r="B2" s="40" t="s">
        <v>47</v>
      </c>
      <c r="C2" s="19" t="s">
        <v>48</v>
      </c>
      <c r="D2" s="19" t="s">
        <v>49</v>
      </c>
      <c r="E2" s="19" t="s">
        <v>50</v>
      </c>
      <c r="F2" s="19" t="s">
        <v>51</v>
      </c>
      <c r="G2" s="19" t="s">
        <v>52</v>
      </c>
      <c r="H2" s="19" t="s">
        <v>53</v>
      </c>
      <c r="I2" s="19" t="s">
        <v>54</v>
      </c>
      <c r="J2" s="19" t="s">
        <v>55</v>
      </c>
      <c r="K2" s="20" t="str">
        <f>CONCATENATE("Hind ilma KM 20%      ",K33," €")</f>
        <v>Hind ilma KM 20%      0 €</v>
      </c>
      <c r="L2" s="21" t="str">
        <f>CONCATENATE("KM 20 %                           ",L33," €")</f>
        <v>KM 20 %                           0 €</v>
      </c>
      <c r="M2" s="21" t="str">
        <f>CONCATENATE("HIND KOKKU : ",SUM(M33,väikepakendid!F2)," €")</f>
        <v>HIND KOKKU : 0 €</v>
      </c>
      <c r="O2" s="23">
        <v>5</v>
      </c>
      <c r="P2" s="23">
        <v>10</v>
      </c>
      <c r="Q2" s="23">
        <v>15</v>
      </c>
      <c r="R2" s="23">
        <v>20</v>
      </c>
      <c r="S2" s="23">
        <v>25</v>
      </c>
      <c r="T2" s="23">
        <v>30</v>
      </c>
      <c r="U2" s="23">
        <v>35</v>
      </c>
      <c r="V2" s="23">
        <v>40</v>
      </c>
      <c r="W2" s="24"/>
      <c r="X2" s="24" t="s">
        <v>56</v>
      </c>
      <c r="Y2" s="24"/>
    </row>
    <row r="3" spans="1:24" ht="15">
      <c r="A3" s="25" t="s">
        <v>11</v>
      </c>
      <c r="B3" s="41">
        <v>0.6</v>
      </c>
      <c r="C3" s="43"/>
      <c r="D3" s="1"/>
      <c r="E3" s="1"/>
      <c r="F3" s="2"/>
      <c r="G3" s="1"/>
      <c r="H3" s="1"/>
      <c r="I3" s="1"/>
      <c r="J3" s="1"/>
      <c r="K3" s="26">
        <f>IF(C3+D3+E3+F3+G3+H3+I3+J3&gt;0,X3+(O3+P3+Q3+R3+S3+T3+U3+V3)*B3,"")</f>
      </c>
      <c r="L3" s="27">
        <f>IF(K3&gt;0,N(K3)*0.2,"")</f>
        <v>0</v>
      </c>
      <c r="M3" s="27">
        <f aca="true" t="shared" si="0" ref="M3:M32">IF(K3&gt;0,N(K3)*1.2,"")</f>
        <v>0</v>
      </c>
      <c r="O3" s="29">
        <f>IF(C3&gt;0,5*C3,0)</f>
        <v>0</v>
      </c>
      <c r="P3" s="29">
        <f aca="true" t="shared" si="1" ref="P3:P32">IF(D3&gt;0,10*D3,0)</f>
        <v>0</v>
      </c>
      <c r="Q3" s="29">
        <f aca="true" t="shared" si="2" ref="Q3:Q32">IF(E3&gt;0,15*E3,0)</f>
        <v>0</v>
      </c>
      <c r="R3" s="29">
        <f aca="true" t="shared" si="3" ref="R3:R32">IF(F3&gt;0,20*F3,0)</f>
        <v>0</v>
      </c>
      <c r="S3" s="29">
        <f aca="true" t="shared" si="4" ref="S3:S32">IF(G3&gt;0,25*G3,0)</f>
        <v>0</v>
      </c>
      <c r="T3" s="29">
        <f aca="true" t="shared" si="5" ref="T3:T32">IF(H3&gt;0,30*H3,0)</f>
        <v>0</v>
      </c>
      <c r="U3" s="29">
        <f aca="true" t="shared" si="6" ref="U3:U32">IF(I3&gt;0,35*I3,0)</f>
        <v>0</v>
      </c>
      <c r="V3" s="29">
        <f aca="true" t="shared" si="7" ref="V3:V32">IF(J3&gt;0,40*J3,0)</f>
        <v>0</v>
      </c>
      <c r="X3" s="30">
        <f>SUM(C3*0.3,D3*0.3,E3*0.3,F3*0.3,G3*0.3,H3*0.3,I3*0.3,J3*0.3)</f>
        <v>0</v>
      </c>
    </row>
    <row r="4" spans="1:24" ht="15">
      <c r="A4" s="25" t="s">
        <v>14</v>
      </c>
      <c r="B4" s="41">
        <v>0.55</v>
      </c>
      <c r="C4" s="43"/>
      <c r="D4" s="1"/>
      <c r="E4" s="1"/>
      <c r="F4" s="2"/>
      <c r="G4" s="1"/>
      <c r="H4" s="1"/>
      <c r="I4" s="1"/>
      <c r="J4" s="1"/>
      <c r="K4" s="26">
        <f>IF(C4+D4+E4+F4+G4+H4+I4+J4&gt;0,X4+(O4+P4+Q4+R4+S4+T4+U4+V4)*B4,"")</f>
      </c>
      <c r="L4" s="26">
        <f aca="true" t="shared" si="8" ref="L4:L28">IF(K4&gt;0,N(K4)*0.2,"")</f>
        <v>0</v>
      </c>
      <c r="M4" s="26">
        <f t="shared" si="0"/>
        <v>0</v>
      </c>
      <c r="O4" s="29">
        <f>IF(C4&gt;0,5*C4,0)</f>
        <v>0</v>
      </c>
      <c r="P4" s="29">
        <f t="shared" si="1"/>
        <v>0</v>
      </c>
      <c r="Q4" s="29">
        <f t="shared" si="2"/>
        <v>0</v>
      </c>
      <c r="R4" s="29">
        <f t="shared" si="3"/>
        <v>0</v>
      </c>
      <c r="S4" s="29">
        <f t="shared" si="4"/>
        <v>0</v>
      </c>
      <c r="T4" s="29">
        <f t="shared" si="5"/>
        <v>0</v>
      </c>
      <c r="U4" s="29">
        <f t="shared" si="6"/>
        <v>0</v>
      </c>
      <c r="V4" s="29">
        <f t="shared" si="7"/>
        <v>0</v>
      </c>
      <c r="X4" s="30">
        <f>SUM(C4*0.3,D4*0.3,E4*0.3,F4*0.3,G4*0.3,H4*0.3,I4*0.3,J4*0.3)</f>
        <v>0</v>
      </c>
    </row>
    <row r="5" spans="1:24" ht="15">
      <c r="A5" s="25" t="s">
        <v>15</v>
      </c>
      <c r="B5" s="41">
        <v>0.65</v>
      </c>
      <c r="C5" s="43"/>
      <c r="D5" s="1"/>
      <c r="E5" s="1"/>
      <c r="F5" s="2"/>
      <c r="G5" s="1"/>
      <c r="H5" s="1"/>
      <c r="I5" s="1"/>
      <c r="J5" s="1"/>
      <c r="K5" s="26">
        <f>IF(C5+D5+E5+F5+G5+H5+I5+J5&gt;0,X5+(O5+P5+Q5+R5+S5+T5+U5+V5)*B5,"")</f>
      </c>
      <c r="L5" s="26">
        <f>IF(K5&gt;0,N(K5)*0.2,"")</f>
        <v>0</v>
      </c>
      <c r="M5" s="26">
        <f>IF(K5&gt;0,N(K5)*1.2,"")</f>
        <v>0</v>
      </c>
      <c r="O5" s="29">
        <f>IF(C5&gt;0,5*C5,0)</f>
        <v>0</v>
      </c>
      <c r="P5" s="29">
        <f>IF(D5&gt;0,10*D5,0)</f>
        <v>0</v>
      </c>
      <c r="Q5" s="29">
        <f>IF(E5&gt;0,15*E5,0)</f>
        <v>0</v>
      </c>
      <c r="R5" s="29">
        <f>IF(F5&gt;0,20*F5,0)</f>
        <v>0</v>
      </c>
      <c r="S5" s="29">
        <f>IF(G5&gt;0,25*G5,0)</f>
        <v>0</v>
      </c>
      <c r="T5" s="29">
        <f>IF(H5&gt;0,30*H5,0)</f>
        <v>0</v>
      </c>
      <c r="U5" s="29">
        <f>IF(I5&gt;0,35*I5,0)</f>
        <v>0</v>
      </c>
      <c r="V5" s="29">
        <f>IF(J5&gt;0,40*J5,0)</f>
        <v>0</v>
      </c>
      <c r="X5" s="30">
        <f>SUM(C5*0.3,D5*0.3,E5*0.3,F5*0.3,G5*0.3,H5*0.3,I5*0.3,J5*0.3)</f>
        <v>0</v>
      </c>
    </row>
    <row r="6" spans="1:24" ht="15">
      <c r="A6" s="25" t="s">
        <v>16</v>
      </c>
      <c r="B6" s="41">
        <v>0.6</v>
      </c>
      <c r="C6" s="43"/>
      <c r="D6" s="1"/>
      <c r="E6" s="1"/>
      <c r="F6" s="2"/>
      <c r="G6" s="1"/>
      <c r="H6" s="1"/>
      <c r="I6" s="1"/>
      <c r="J6" s="1"/>
      <c r="K6" s="26">
        <f aca="true" t="shared" si="9" ref="K6:K32">IF(C6+D6+E6+F6+G6+H6+I6+J6&gt;0,X6+(O6+P6+Q6+R6+S6+T6+U6+V6)*B6,"")</f>
      </c>
      <c r="L6" s="26">
        <f t="shared" si="8"/>
        <v>0</v>
      </c>
      <c r="M6" s="26">
        <f t="shared" si="0"/>
        <v>0</v>
      </c>
      <c r="O6" s="29">
        <f aca="true" t="shared" si="10" ref="O6:O32">IF(C6&gt;0,5*C6,0)</f>
        <v>0</v>
      </c>
      <c r="P6" s="29">
        <f t="shared" si="1"/>
        <v>0</v>
      </c>
      <c r="Q6" s="29">
        <f t="shared" si="2"/>
        <v>0</v>
      </c>
      <c r="R6" s="29">
        <f t="shared" si="3"/>
        <v>0</v>
      </c>
      <c r="S6" s="29">
        <f t="shared" si="4"/>
        <v>0</v>
      </c>
      <c r="T6" s="29">
        <f t="shared" si="5"/>
        <v>0</v>
      </c>
      <c r="U6" s="29">
        <f t="shared" si="6"/>
        <v>0</v>
      </c>
      <c r="V6" s="29">
        <f t="shared" si="7"/>
        <v>0</v>
      </c>
      <c r="X6" s="30">
        <f aca="true" t="shared" si="11" ref="X6:X32">SUM(C6*0.3,D6*0.3,E6*0.3,F6*0.3,G6*0.3,H6*0.3,I6*0.3,J6*0.3)</f>
        <v>0</v>
      </c>
    </row>
    <row r="7" spans="1:24" ht="15">
      <c r="A7" s="25" t="s">
        <v>17</v>
      </c>
      <c r="B7" s="41">
        <v>0.65</v>
      </c>
      <c r="C7" s="43"/>
      <c r="D7" s="1"/>
      <c r="E7" s="1"/>
      <c r="F7" s="2"/>
      <c r="G7" s="1"/>
      <c r="H7" s="1"/>
      <c r="I7" s="1"/>
      <c r="J7" s="1"/>
      <c r="K7" s="26">
        <f t="shared" si="9"/>
      </c>
      <c r="L7" s="26">
        <f t="shared" si="8"/>
        <v>0</v>
      </c>
      <c r="M7" s="26">
        <f t="shared" si="0"/>
        <v>0</v>
      </c>
      <c r="O7" s="29">
        <f t="shared" si="10"/>
        <v>0</v>
      </c>
      <c r="P7" s="29">
        <f t="shared" si="1"/>
        <v>0</v>
      </c>
      <c r="Q7" s="29">
        <f t="shared" si="2"/>
        <v>0</v>
      </c>
      <c r="R7" s="29">
        <f t="shared" si="3"/>
        <v>0</v>
      </c>
      <c r="S7" s="29">
        <f t="shared" si="4"/>
        <v>0</v>
      </c>
      <c r="T7" s="29">
        <f t="shared" si="5"/>
        <v>0</v>
      </c>
      <c r="U7" s="29">
        <f t="shared" si="6"/>
        <v>0</v>
      </c>
      <c r="V7" s="29">
        <f t="shared" si="7"/>
        <v>0</v>
      </c>
      <c r="X7" s="30">
        <f t="shared" si="11"/>
        <v>0</v>
      </c>
    </row>
    <row r="8" spans="1:24" ht="15">
      <c r="A8" s="25" t="s">
        <v>18</v>
      </c>
      <c r="B8" s="41">
        <v>0.65</v>
      </c>
      <c r="C8" s="43"/>
      <c r="D8" s="1"/>
      <c r="E8" s="1"/>
      <c r="F8" s="2"/>
      <c r="G8" s="1"/>
      <c r="H8" s="1"/>
      <c r="I8" s="1"/>
      <c r="J8" s="1"/>
      <c r="K8" s="26">
        <f t="shared" si="9"/>
      </c>
      <c r="L8" s="26">
        <f t="shared" si="8"/>
        <v>0</v>
      </c>
      <c r="M8" s="26">
        <f t="shared" si="0"/>
        <v>0</v>
      </c>
      <c r="O8" s="29">
        <f t="shared" si="10"/>
        <v>0</v>
      </c>
      <c r="P8" s="29">
        <f t="shared" si="1"/>
        <v>0</v>
      </c>
      <c r="Q8" s="29">
        <f t="shared" si="2"/>
        <v>0</v>
      </c>
      <c r="R8" s="29">
        <f t="shared" si="3"/>
        <v>0</v>
      </c>
      <c r="S8" s="29">
        <f t="shared" si="4"/>
        <v>0</v>
      </c>
      <c r="T8" s="29">
        <f t="shared" si="5"/>
        <v>0</v>
      </c>
      <c r="U8" s="29">
        <f t="shared" si="6"/>
        <v>0</v>
      </c>
      <c r="V8" s="29">
        <f t="shared" si="7"/>
        <v>0</v>
      </c>
      <c r="X8" s="30">
        <f t="shared" si="11"/>
        <v>0</v>
      </c>
    </row>
    <row r="9" spans="1:24" ht="15">
      <c r="A9" s="25" t="s">
        <v>19</v>
      </c>
      <c r="B9" s="41">
        <v>0.65</v>
      </c>
      <c r="C9" s="43"/>
      <c r="D9" s="1"/>
      <c r="E9" s="1"/>
      <c r="F9" s="2"/>
      <c r="G9" s="1"/>
      <c r="H9" s="1"/>
      <c r="I9" s="1"/>
      <c r="J9" s="1"/>
      <c r="K9" s="26">
        <f t="shared" si="9"/>
      </c>
      <c r="L9" s="26">
        <f t="shared" si="8"/>
        <v>0</v>
      </c>
      <c r="M9" s="26">
        <f t="shared" si="0"/>
        <v>0</v>
      </c>
      <c r="O9" s="29">
        <f t="shared" si="10"/>
        <v>0</v>
      </c>
      <c r="P9" s="29">
        <f t="shared" si="1"/>
        <v>0</v>
      </c>
      <c r="Q9" s="29">
        <f t="shared" si="2"/>
        <v>0</v>
      </c>
      <c r="R9" s="29">
        <f t="shared" si="3"/>
        <v>0</v>
      </c>
      <c r="S9" s="29">
        <f t="shared" si="4"/>
        <v>0</v>
      </c>
      <c r="T9" s="29">
        <f t="shared" si="5"/>
        <v>0</v>
      </c>
      <c r="U9" s="29">
        <f t="shared" si="6"/>
        <v>0</v>
      </c>
      <c r="V9" s="29">
        <f t="shared" si="7"/>
        <v>0</v>
      </c>
      <c r="X9" s="30">
        <f t="shared" si="11"/>
        <v>0</v>
      </c>
    </row>
    <row r="10" spans="1:24" ht="15">
      <c r="A10" s="25" t="s">
        <v>20</v>
      </c>
      <c r="B10" s="41">
        <v>3</v>
      </c>
      <c r="C10" s="43"/>
      <c r="D10" s="1"/>
      <c r="E10" s="1"/>
      <c r="F10" s="2"/>
      <c r="G10" s="1"/>
      <c r="H10" s="1"/>
      <c r="I10" s="1"/>
      <c r="J10" s="1"/>
      <c r="K10" s="26">
        <f t="shared" si="9"/>
      </c>
      <c r="L10" s="26">
        <f t="shared" si="8"/>
        <v>0</v>
      </c>
      <c r="M10" s="26">
        <f t="shared" si="0"/>
        <v>0</v>
      </c>
      <c r="O10" s="29">
        <f t="shared" si="10"/>
        <v>0</v>
      </c>
      <c r="P10" s="29">
        <f t="shared" si="1"/>
        <v>0</v>
      </c>
      <c r="Q10" s="29">
        <f t="shared" si="2"/>
        <v>0</v>
      </c>
      <c r="R10" s="29">
        <f t="shared" si="3"/>
        <v>0</v>
      </c>
      <c r="S10" s="29">
        <f t="shared" si="4"/>
        <v>0</v>
      </c>
      <c r="T10" s="29">
        <f t="shared" si="5"/>
        <v>0</v>
      </c>
      <c r="U10" s="29">
        <f t="shared" si="6"/>
        <v>0</v>
      </c>
      <c r="V10" s="29">
        <f t="shared" si="7"/>
        <v>0</v>
      </c>
      <c r="X10" s="30">
        <f t="shared" si="11"/>
        <v>0</v>
      </c>
    </row>
    <row r="11" spans="1:24" ht="15">
      <c r="A11" s="25" t="s">
        <v>23</v>
      </c>
      <c r="B11" s="41">
        <v>2.1</v>
      </c>
      <c r="C11" s="43"/>
      <c r="D11" s="1"/>
      <c r="E11" s="1"/>
      <c r="F11" s="2"/>
      <c r="G11" s="1"/>
      <c r="H11" s="1"/>
      <c r="I11" s="1"/>
      <c r="J11" s="1"/>
      <c r="K11" s="26">
        <f t="shared" si="9"/>
      </c>
      <c r="L11" s="26">
        <f t="shared" si="8"/>
        <v>0</v>
      </c>
      <c r="M11" s="26">
        <f t="shared" si="0"/>
        <v>0</v>
      </c>
      <c r="O11" s="29">
        <f t="shared" si="10"/>
        <v>0</v>
      </c>
      <c r="P11" s="29">
        <f t="shared" si="1"/>
        <v>0</v>
      </c>
      <c r="Q11" s="29">
        <f t="shared" si="2"/>
        <v>0</v>
      </c>
      <c r="R11" s="29">
        <f t="shared" si="3"/>
        <v>0</v>
      </c>
      <c r="S11" s="29">
        <f t="shared" si="4"/>
        <v>0</v>
      </c>
      <c r="T11" s="29">
        <f t="shared" si="5"/>
        <v>0</v>
      </c>
      <c r="U11" s="29">
        <f t="shared" si="6"/>
        <v>0</v>
      </c>
      <c r="V11" s="29">
        <f t="shared" si="7"/>
        <v>0</v>
      </c>
      <c r="X11" s="30">
        <f t="shared" si="11"/>
        <v>0</v>
      </c>
    </row>
    <row r="12" spans="1:24" ht="15">
      <c r="A12" s="25" t="s">
        <v>24</v>
      </c>
      <c r="B12" s="41">
        <v>2.1</v>
      </c>
      <c r="C12" s="43"/>
      <c r="D12" s="1"/>
      <c r="E12" s="1"/>
      <c r="F12" s="2"/>
      <c r="G12" s="1"/>
      <c r="H12" s="1"/>
      <c r="I12" s="1"/>
      <c r="J12" s="1"/>
      <c r="K12" s="26">
        <f t="shared" si="9"/>
      </c>
      <c r="L12" s="26">
        <f t="shared" si="8"/>
        <v>0</v>
      </c>
      <c r="M12" s="26">
        <f t="shared" si="0"/>
        <v>0</v>
      </c>
      <c r="O12" s="29">
        <f t="shared" si="10"/>
        <v>0</v>
      </c>
      <c r="P12" s="29">
        <f t="shared" si="1"/>
        <v>0</v>
      </c>
      <c r="Q12" s="29">
        <f t="shared" si="2"/>
        <v>0</v>
      </c>
      <c r="R12" s="29">
        <f t="shared" si="3"/>
        <v>0</v>
      </c>
      <c r="S12" s="29">
        <f t="shared" si="4"/>
        <v>0</v>
      </c>
      <c r="T12" s="29">
        <f t="shared" si="5"/>
        <v>0</v>
      </c>
      <c r="U12" s="29">
        <f t="shared" si="6"/>
        <v>0</v>
      </c>
      <c r="V12" s="29">
        <f t="shared" si="7"/>
        <v>0</v>
      </c>
      <c r="X12" s="30">
        <f t="shared" si="11"/>
        <v>0</v>
      </c>
    </row>
    <row r="13" spans="1:24" ht="15">
      <c r="A13" s="25" t="s">
        <v>25</v>
      </c>
      <c r="B13" s="41">
        <v>0.65</v>
      </c>
      <c r="C13" s="43"/>
      <c r="D13" s="1"/>
      <c r="E13" s="1"/>
      <c r="F13" s="2"/>
      <c r="G13" s="1"/>
      <c r="H13" s="1"/>
      <c r="I13" s="1"/>
      <c r="J13" s="1"/>
      <c r="K13" s="26">
        <f t="shared" si="9"/>
      </c>
      <c r="L13" s="26">
        <f t="shared" si="8"/>
        <v>0</v>
      </c>
      <c r="M13" s="26">
        <f t="shared" si="0"/>
        <v>0</v>
      </c>
      <c r="O13" s="29">
        <f t="shared" si="10"/>
        <v>0</v>
      </c>
      <c r="P13" s="29">
        <f t="shared" si="1"/>
        <v>0</v>
      </c>
      <c r="Q13" s="29">
        <f t="shared" si="2"/>
        <v>0</v>
      </c>
      <c r="R13" s="29">
        <f t="shared" si="3"/>
        <v>0</v>
      </c>
      <c r="S13" s="29">
        <f t="shared" si="4"/>
        <v>0</v>
      </c>
      <c r="T13" s="29">
        <f t="shared" si="5"/>
        <v>0</v>
      </c>
      <c r="U13" s="29">
        <f t="shared" si="6"/>
        <v>0</v>
      </c>
      <c r="V13" s="29">
        <f t="shared" si="7"/>
        <v>0</v>
      </c>
      <c r="X13" s="30">
        <f t="shared" si="11"/>
        <v>0</v>
      </c>
    </row>
    <row r="14" spans="1:24" ht="15">
      <c r="A14" s="25" t="s">
        <v>26</v>
      </c>
      <c r="B14" s="41">
        <v>0.55</v>
      </c>
      <c r="C14" s="43"/>
      <c r="D14" s="1"/>
      <c r="E14" s="1"/>
      <c r="F14" s="2"/>
      <c r="G14" s="1"/>
      <c r="H14" s="1"/>
      <c r="I14" s="1"/>
      <c r="J14" s="1"/>
      <c r="K14" s="26">
        <f t="shared" si="9"/>
      </c>
      <c r="L14" s="26">
        <f t="shared" si="8"/>
        <v>0</v>
      </c>
      <c r="M14" s="26">
        <f t="shared" si="0"/>
        <v>0</v>
      </c>
      <c r="O14" s="29">
        <f t="shared" si="10"/>
        <v>0</v>
      </c>
      <c r="P14" s="29">
        <f t="shared" si="1"/>
        <v>0</v>
      </c>
      <c r="Q14" s="29">
        <f t="shared" si="2"/>
        <v>0</v>
      </c>
      <c r="R14" s="29">
        <f t="shared" si="3"/>
        <v>0</v>
      </c>
      <c r="S14" s="29">
        <f t="shared" si="4"/>
        <v>0</v>
      </c>
      <c r="T14" s="29">
        <f t="shared" si="5"/>
        <v>0</v>
      </c>
      <c r="U14" s="29">
        <f t="shared" si="6"/>
        <v>0</v>
      </c>
      <c r="V14" s="29">
        <f t="shared" si="7"/>
        <v>0</v>
      </c>
      <c r="X14" s="30">
        <f t="shared" si="11"/>
        <v>0</v>
      </c>
    </row>
    <row r="15" spans="1:24" ht="15">
      <c r="A15" s="25" t="s">
        <v>27</v>
      </c>
      <c r="B15" s="41">
        <v>0.6</v>
      </c>
      <c r="C15" s="43"/>
      <c r="D15" s="1"/>
      <c r="E15" s="1"/>
      <c r="F15" s="2"/>
      <c r="G15" s="1"/>
      <c r="H15" s="1"/>
      <c r="I15" s="1"/>
      <c r="J15" s="1"/>
      <c r="K15" s="26">
        <f t="shared" si="9"/>
      </c>
      <c r="L15" s="26">
        <f t="shared" si="8"/>
        <v>0</v>
      </c>
      <c r="M15" s="26">
        <f t="shared" si="0"/>
        <v>0</v>
      </c>
      <c r="O15" s="29">
        <f t="shared" si="10"/>
        <v>0</v>
      </c>
      <c r="P15" s="29">
        <f t="shared" si="1"/>
        <v>0</v>
      </c>
      <c r="Q15" s="29">
        <f t="shared" si="2"/>
        <v>0</v>
      </c>
      <c r="R15" s="29">
        <f t="shared" si="3"/>
        <v>0</v>
      </c>
      <c r="S15" s="29">
        <f t="shared" si="4"/>
        <v>0</v>
      </c>
      <c r="T15" s="29">
        <f t="shared" si="5"/>
        <v>0</v>
      </c>
      <c r="U15" s="29">
        <f t="shared" si="6"/>
        <v>0</v>
      </c>
      <c r="V15" s="29">
        <f t="shared" si="7"/>
        <v>0</v>
      </c>
      <c r="X15" s="30">
        <f t="shared" si="11"/>
        <v>0</v>
      </c>
    </row>
    <row r="16" spans="1:24" ht="15">
      <c r="A16" s="25" t="s">
        <v>28</v>
      </c>
      <c r="B16" s="41">
        <v>0.6</v>
      </c>
      <c r="C16" s="43"/>
      <c r="D16" s="1"/>
      <c r="E16" s="1"/>
      <c r="F16" s="2"/>
      <c r="G16" s="1"/>
      <c r="H16" s="1"/>
      <c r="I16" s="1"/>
      <c r="J16" s="1"/>
      <c r="K16" s="26">
        <f t="shared" si="9"/>
      </c>
      <c r="L16" s="26">
        <f t="shared" si="8"/>
        <v>0</v>
      </c>
      <c r="M16" s="26">
        <f t="shared" si="0"/>
        <v>0</v>
      </c>
      <c r="O16" s="29">
        <f t="shared" si="10"/>
        <v>0</v>
      </c>
      <c r="P16" s="29">
        <f t="shared" si="1"/>
        <v>0</v>
      </c>
      <c r="Q16" s="29">
        <f t="shared" si="2"/>
        <v>0</v>
      </c>
      <c r="R16" s="29">
        <f t="shared" si="3"/>
        <v>0</v>
      </c>
      <c r="S16" s="29">
        <f t="shared" si="4"/>
        <v>0</v>
      </c>
      <c r="T16" s="29">
        <f t="shared" si="5"/>
        <v>0</v>
      </c>
      <c r="U16" s="29">
        <f t="shared" si="6"/>
        <v>0</v>
      </c>
      <c r="V16" s="29">
        <f t="shared" si="7"/>
        <v>0</v>
      </c>
      <c r="X16" s="30">
        <f t="shared" si="11"/>
        <v>0</v>
      </c>
    </row>
    <row r="17" spans="1:24" ht="15">
      <c r="A17" s="25" t="s">
        <v>29</v>
      </c>
      <c r="B17" s="41">
        <v>0.6</v>
      </c>
      <c r="C17" s="43"/>
      <c r="D17" s="1"/>
      <c r="E17" s="1"/>
      <c r="F17" s="2"/>
      <c r="G17" s="1"/>
      <c r="H17" s="1"/>
      <c r="I17" s="1"/>
      <c r="J17" s="1"/>
      <c r="K17" s="26">
        <f t="shared" si="9"/>
      </c>
      <c r="L17" s="26">
        <f t="shared" si="8"/>
        <v>0</v>
      </c>
      <c r="M17" s="26">
        <f t="shared" si="0"/>
        <v>0</v>
      </c>
      <c r="O17" s="29">
        <f t="shared" si="10"/>
        <v>0</v>
      </c>
      <c r="P17" s="29">
        <f t="shared" si="1"/>
        <v>0</v>
      </c>
      <c r="Q17" s="29">
        <f t="shared" si="2"/>
        <v>0</v>
      </c>
      <c r="R17" s="29">
        <f t="shared" si="3"/>
        <v>0</v>
      </c>
      <c r="S17" s="29">
        <f t="shared" si="4"/>
        <v>0</v>
      </c>
      <c r="T17" s="29">
        <f t="shared" si="5"/>
        <v>0</v>
      </c>
      <c r="U17" s="29">
        <f t="shared" si="6"/>
        <v>0</v>
      </c>
      <c r="V17" s="29">
        <f t="shared" si="7"/>
        <v>0</v>
      </c>
      <c r="X17" s="30">
        <f t="shared" si="11"/>
        <v>0</v>
      </c>
    </row>
    <row r="18" spans="1:24" ht="15">
      <c r="A18" s="25" t="s">
        <v>30</v>
      </c>
      <c r="B18" s="41">
        <v>0.65</v>
      </c>
      <c r="C18" s="43"/>
      <c r="D18" s="1"/>
      <c r="E18" s="1"/>
      <c r="F18" s="2"/>
      <c r="G18" s="1"/>
      <c r="H18" s="1"/>
      <c r="I18" s="1"/>
      <c r="J18" s="1"/>
      <c r="K18" s="26">
        <f t="shared" si="9"/>
      </c>
      <c r="L18" s="26">
        <f t="shared" si="8"/>
        <v>0</v>
      </c>
      <c r="M18" s="26">
        <f t="shared" si="0"/>
        <v>0</v>
      </c>
      <c r="O18" s="29">
        <f t="shared" si="10"/>
        <v>0</v>
      </c>
      <c r="P18" s="29">
        <f t="shared" si="1"/>
        <v>0</v>
      </c>
      <c r="Q18" s="29">
        <f t="shared" si="2"/>
        <v>0</v>
      </c>
      <c r="R18" s="29">
        <f t="shared" si="3"/>
        <v>0</v>
      </c>
      <c r="S18" s="29">
        <f t="shared" si="4"/>
        <v>0</v>
      </c>
      <c r="T18" s="29">
        <f t="shared" si="5"/>
        <v>0</v>
      </c>
      <c r="U18" s="29">
        <f t="shared" si="6"/>
        <v>0</v>
      </c>
      <c r="V18" s="29">
        <f t="shared" si="7"/>
        <v>0</v>
      </c>
      <c r="X18" s="30">
        <f t="shared" si="11"/>
        <v>0</v>
      </c>
    </row>
    <row r="19" spans="1:24" ht="15">
      <c r="A19" s="25" t="s">
        <v>31</v>
      </c>
      <c r="B19" s="41">
        <v>0.6</v>
      </c>
      <c r="C19" s="43"/>
      <c r="D19" s="1"/>
      <c r="E19" s="1"/>
      <c r="F19" s="2"/>
      <c r="G19" s="1"/>
      <c r="H19" s="1"/>
      <c r="I19" s="1"/>
      <c r="J19" s="1"/>
      <c r="K19" s="26">
        <f t="shared" si="9"/>
      </c>
      <c r="L19" s="26">
        <f t="shared" si="8"/>
        <v>0</v>
      </c>
      <c r="M19" s="26">
        <f t="shared" si="0"/>
        <v>0</v>
      </c>
      <c r="O19" s="29">
        <f t="shared" si="10"/>
        <v>0</v>
      </c>
      <c r="P19" s="29">
        <f t="shared" si="1"/>
        <v>0</v>
      </c>
      <c r="Q19" s="29">
        <f t="shared" si="2"/>
        <v>0</v>
      </c>
      <c r="R19" s="29">
        <f t="shared" si="3"/>
        <v>0</v>
      </c>
      <c r="S19" s="29">
        <f t="shared" si="4"/>
        <v>0</v>
      </c>
      <c r="T19" s="29">
        <f t="shared" si="5"/>
        <v>0</v>
      </c>
      <c r="U19" s="29">
        <f t="shared" si="6"/>
        <v>0</v>
      </c>
      <c r="V19" s="29">
        <f t="shared" si="7"/>
        <v>0</v>
      </c>
      <c r="X19" s="30">
        <f t="shared" si="11"/>
        <v>0</v>
      </c>
    </row>
    <row r="20" spans="1:24" ht="15">
      <c r="A20" s="25" t="s">
        <v>32</v>
      </c>
      <c r="B20" s="41">
        <v>0.55</v>
      </c>
      <c r="C20" s="43"/>
      <c r="D20" s="1"/>
      <c r="E20" s="1"/>
      <c r="F20" s="2"/>
      <c r="G20" s="1"/>
      <c r="H20" s="1"/>
      <c r="I20" s="1"/>
      <c r="J20" s="1"/>
      <c r="K20" s="26">
        <f t="shared" si="9"/>
      </c>
      <c r="L20" s="26">
        <f t="shared" si="8"/>
        <v>0</v>
      </c>
      <c r="M20" s="26">
        <f t="shared" si="0"/>
        <v>0</v>
      </c>
      <c r="O20" s="29">
        <f t="shared" si="10"/>
        <v>0</v>
      </c>
      <c r="P20" s="29">
        <f t="shared" si="1"/>
        <v>0</v>
      </c>
      <c r="Q20" s="29">
        <f t="shared" si="2"/>
        <v>0</v>
      </c>
      <c r="R20" s="29">
        <f t="shared" si="3"/>
        <v>0</v>
      </c>
      <c r="S20" s="29">
        <f t="shared" si="4"/>
        <v>0</v>
      </c>
      <c r="T20" s="29">
        <f t="shared" si="5"/>
        <v>0</v>
      </c>
      <c r="U20" s="29">
        <f t="shared" si="6"/>
        <v>0</v>
      </c>
      <c r="V20" s="29">
        <f t="shared" si="7"/>
        <v>0</v>
      </c>
      <c r="X20" s="30">
        <f t="shared" si="11"/>
        <v>0</v>
      </c>
    </row>
    <row r="21" spans="1:24" ht="15">
      <c r="A21" s="25" t="s">
        <v>33</v>
      </c>
      <c r="B21" s="41">
        <v>0.6</v>
      </c>
      <c r="C21" s="43"/>
      <c r="D21" s="1"/>
      <c r="E21" s="1"/>
      <c r="F21" s="2"/>
      <c r="G21" s="1"/>
      <c r="H21" s="1"/>
      <c r="I21" s="1"/>
      <c r="J21" s="1"/>
      <c r="K21" s="26">
        <f t="shared" si="9"/>
      </c>
      <c r="L21" s="26">
        <f t="shared" si="8"/>
        <v>0</v>
      </c>
      <c r="M21" s="26">
        <f t="shared" si="0"/>
        <v>0</v>
      </c>
      <c r="O21" s="29">
        <f t="shared" si="10"/>
        <v>0</v>
      </c>
      <c r="P21" s="29">
        <f t="shared" si="1"/>
        <v>0</v>
      </c>
      <c r="Q21" s="29">
        <f t="shared" si="2"/>
        <v>0</v>
      </c>
      <c r="R21" s="29">
        <f t="shared" si="3"/>
        <v>0</v>
      </c>
      <c r="S21" s="29">
        <f t="shared" si="4"/>
        <v>0</v>
      </c>
      <c r="T21" s="29">
        <f t="shared" si="5"/>
        <v>0</v>
      </c>
      <c r="U21" s="29">
        <f t="shared" si="6"/>
        <v>0</v>
      </c>
      <c r="V21" s="29">
        <f t="shared" si="7"/>
        <v>0</v>
      </c>
      <c r="X21" s="30">
        <f t="shared" si="11"/>
        <v>0</v>
      </c>
    </row>
    <row r="22" spans="1:24" ht="15">
      <c r="A22" s="25" t="s">
        <v>34</v>
      </c>
      <c r="B22" s="41">
        <v>0.6</v>
      </c>
      <c r="C22" s="43"/>
      <c r="D22" s="1"/>
      <c r="E22" s="1"/>
      <c r="F22" s="2"/>
      <c r="G22" s="1"/>
      <c r="H22" s="1"/>
      <c r="I22" s="1"/>
      <c r="J22" s="1"/>
      <c r="K22" s="26">
        <f t="shared" si="9"/>
      </c>
      <c r="L22" s="26">
        <f t="shared" si="8"/>
        <v>0</v>
      </c>
      <c r="M22" s="26">
        <f t="shared" si="0"/>
        <v>0</v>
      </c>
      <c r="O22" s="29">
        <f t="shared" si="10"/>
        <v>0</v>
      </c>
      <c r="P22" s="29">
        <f t="shared" si="1"/>
        <v>0</v>
      </c>
      <c r="Q22" s="29">
        <f t="shared" si="2"/>
        <v>0</v>
      </c>
      <c r="R22" s="29">
        <f t="shared" si="3"/>
        <v>0</v>
      </c>
      <c r="S22" s="29">
        <f t="shared" si="4"/>
        <v>0</v>
      </c>
      <c r="T22" s="29">
        <f t="shared" si="5"/>
        <v>0</v>
      </c>
      <c r="U22" s="29">
        <f t="shared" si="6"/>
        <v>0</v>
      </c>
      <c r="V22" s="29">
        <f t="shared" si="7"/>
        <v>0</v>
      </c>
      <c r="X22" s="30">
        <f t="shared" si="11"/>
        <v>0</v>
      </c>
    </row>
    <row r="23" spans="1:24" ht="15">
      <c r="A23" s="25" t="s">
        <v>35</v>
      </c>
      <c r="B23" s="41">
        <v>0.65</v>
      </c>
      <c r="C23" s="43"/>
      <c r="D23" s="1"/>
      <c r="E23" s="1"/>
      <c r="F23" s="2"/>
      <c r="G23" s="1"/>
      <c r="H23" s="1"/>
      <c r="I23" s="1"/>
      <c r="J23" s="1"/>
      <c r="K23" s="26">
        <f t="shared" si="9"/>
      </c>
      <c r="L23" s="26">
        <f t="shared" si="8"/>
        <v>0</v>
      </c>
      <c r="M23" s="26">
        <f t="shared" si="0"/>
        <v>0</v>
      </c>
      <c r="O23" s="29">
        <f t="shared" si="10"/>
        <v>0</v>
      </c>
      <c r="P23" s="29">
        <f t="shared" si="1"/>
        <v>0</v>
      </c>
      <c r="Q23" s="29">
        <f t="shared" si="2"/>
        <v>0</v>
      </c>
      <c r="R23" s="29">
        <f t="shared" si="3"/>
        <v>0</v>
      </c>
      <c r="S23" s="29">
        <f t="shared" si="4"/>
        <v>0</v>
      </c>
      <c r="T23" s="29">
        <f t="shared" si="5"/>
        <v>0</v>
      </c>
      <c r="U23" s="29">
        <f t="shared" si="6"/>
        <v>0</v>
      </c>
      <c r="V23" s="29">
        <f t="shared" si="7"/>
        <v>0</v>
      </c>
      <c r="X23" s="30">
        <f t="shared" si="11"/>
        <v>0</v>
      </c>
    </row>
    <row r="24" spans="1:24" ht="15">
      <c r="A24" s="25" t="s">
        <v>36</v>
      </c>
      <c r="B24" s="41">
        <v>0.55</v>
      </c>
      <c r="C24" s="43"/>
      <c r="D24" s="1"/>
      <c r="E24" s="1"/>
      <c r="F24" s="2"/>
      <c r="G24" s="1"/>
      <c r="H24" s="1"/>
      <c r="I24" s="1"/>
      <c r="J24" s="1"/>
      <c r="K24" s="26">
        <f t="shared" si="9"/>
      </c>
      <c r="L24" s="26">
        <f t="shared" si="8"/>
        <v>0</v>
      </c>
      <c r="M24" s="26">
        <f t="shared" si="0"/>
        <v>0</v>
      </c>
      <c r="O24" s="29">
        <f t="shared" si="10"/>
        <v>0</v>
      </c>
      <c r="P24" s="29">
        <f t="shared" si="1"/>
        <v>0</v>
      </c>
      <c r="Q24" s="29">
        <f t="shared" si="2"/>
        <v>0</v>
      </c>
      <c r="R24" s="29">
        <f t="shared" si="3"/>
        <v>0</v>
      </c>
      <c r="S24" s="29">
        <f t="shared" si="4"/>
        <v>0</v>
      </c>
      <c r="T24" s="29">
        <f t="shared" si="5"/>
        <v>0</v>
      </c>
      <c r="U24" s="29">
        <f t="shared" si="6"/>
        <v>0</v>
      </c>
      <c r="V24" s="29">
        <f t="shared" si="7"/>
        <v>0</v>
      </c>
      <c r="X24" s="30">
        <f t="shared" si="11"/>
        <v>0</v>
      </c>
    </row>
    <row r="25" spans="1:24" ht="15">
      <c r="A25" s="25" t="s">
        <v>37</v>
      </c>
      <c r="B25" s="41">
        <v>0.6</v>
      </c>
      <c r="C25" s="43"/>
      <c r="D25" s="1"/>
      <c r="E25" s="1"/>
      <c r="F25" s="2"/>
      <c r="G25" s="1"/>
      <c r="H25" s="1"/>
      <c r="I25" s="1"/>
      <c r="J25" s="1"/>
      <c r="K25" s="26">
        <f t="shared" si="9"/>
      </c>
      <c r="L25" s="26">
        <f t="shared" si="8"/>
        <v>0</v>
      </c>
      <c r="M25" s="26">
        <f t="shared" si="0"/>
        <v>0</v>
      </c>
      <c r="O25" s="29">
        <f t="shared" si="10"/>
        <v>0</v>
      </c>
      <c r="P25" s="29">
        <f t="shared" si="1"/>
        <v>0</v>
      </c>
      <c r="Q25" s="29">
        <f t="shared" si="2"/>
        <v>0</v>
      </c>
      <c r="R25" s="29">
        <f t="shared" si="3"/>
        <v>0</v>
      </c>
      <c r="S25" s="29">
        <f t="shared" si="4"/>
        <v>0</v>
      </c>
      <c r="T25" s="29">
        <f t="shared" si="5"/>
        <v>0</v>
      </c>
      <c r="U25" s="29">
        <f t="shared" si="6"/>
        <v>0</v>
      </c>
      <c r="V25" s="29">
        <f t="shared" si="7"/>
        <v>0</v>
      </c>
      <c r="X25" s="30">
        <f t="shared" si="11"/>
        <v>0</v>
      </c>
    </row>
    <row r="26" spans="1:24" ht="15">
      <c r="A26" s="25" t="s">
        <v>38</v>
      </c>
      <c r="B26" s="41">
        <v>0.55</v>
      </c>
      <c r="C26" s="43"/>
      <c r="D26" s="1"/>
      <c r="E26" s="1"/>
      <c r="F26" s="2"/>
      <c r="G26" s="1"/>
      <c r="H26" s="1"/>
      <c r="I26" s="1"/>
      <c r="J26" s="1"/>
      <c r="K26" s="26">
        <f t="shared" si="9"/>
      </c>
      <c r="L26" s="26">
        <f t="shared" si="8"/>
        <v>0</v>
      </c>
      <c r="M26" s="26">
        <f t="shared" si="0"/>
        <v>0</v>
      </c>
      <c r="O26" s="29">
        <f t="shared" si="10"/>
        <v>0</v>
      </c>
      <c r="P26" s="29">
        <f t="shared" si="1"/>
        <v>0</v>
      </c>
      <c r="Q26" s="29">
        <f t="shared" si="2"/>
        <v>0</v>
      </c>
      <c r="R26" s="29">
        <f t="shared" si="3"/>
        <v>0</v>
      </c>
      <c r="S26" s="29">
        <f t="shared" si="4"/>
        <v>0</v>
      </c>
      <c r="T26" s="29">
        <f t="shared" si="5"/>
        <v>0</v>
      </c>
      <c r="U26" s="29">
        <f t="shared" si="6"/>
        <v>0</v>
      </c>
      <c r="V26" s="29">
        <f t="shared" si="7"/>
        <v>0</v>
      </c>
      <c r="X26" s="30">
        <f t="shared" si="11"/>
        <v>0</v>
      </c>
    </row>
    <row r="27" spans="1:24" ht="15">
      <c r="A27" s="25" t="s">
        <v>39</v>
      </c>
      <c r="B27" s="41">
        <v>1.2</v>
      </c>
      <c r="C27" s="43"/>
      <c r="D27" s="1"/>
      <c r="E27" s="1"/>
      <c r="F27" s="2"/>
      <c r="G27" s="1"/>
      <c r="H27" s="1"/>
      <c r="I27" s="1"/>
      <c r="J27" s="1"/>
      <c r="K27" s="26">
        <f t="shared" si="9"/>
      </c>
      <c r="L27" s="26">
        <f t="shared" si="8"/>
        <v>0</v>
      </c>
      <c r="M27" s="26">
        <f t="shared" si="0"/>
        <v>0</v>
      </c>
      <c r="O27" s="29">
        <f t="shared" si="10"/>
        <v>0</v>
      </c>
      <c r="P27" s="29">
        <f t="shared" si="1"/>
        <v>0</v>
      </c>
      <c r="Q27" s="29">
        <f t="shared" si="2"/>
        <v>0</v>
      </c>
      <c r="R27" s="29">
        <f t="shared" si="3"/>
        <v>0</v>
      </c>
      <c r="S27" s="29">
        <f t="shared" si="4"/>
        <v>0</v>
      </c>
      <c r="T27" s="29">
        <f t="shared" si="5"/>
        <v>0</v>
      </c>
      <c r="U27" s="29">
        <f t="shared" si="6"/>
        <v>0</v>
      </c>
      <c r="V27" s="29">
        <f t="shared" si="7"/>
        <v>0</v>
      </c>
      <c r="X27" s="30">
        <f t="shared" si="11"/>
        <v>0</v>
      </c>
    </row>
    <row r="28" spans="1:24" ht="15">
      <c r="A28" s="25" t="s">
        <v>40</v>
      </c>
      <c r="B28" s="41">
        <v>1.3</v>
      </c>
      <c r="C28" s="43"/>
      <c r="D28" s="1"/>
      <c r="E28" s="1"/>
      <c r="F28" s="2"/>
      <c r="G28" s="1"/>
      <c r="H28" s="1"/>
      <c r="I28" s="1"/>
      <c r="J28" s="1"/>
      <c r="K28" s="26">
        <f t="shared" si="9"/>
      </c>
      <c r="L28" s="26">
        <f t="shared" si="8"/>
        <v>0</v>
      </c>
      <c r="M28" s="26">
        <f t="shared" si="0"/>
        <v>0</v>
      </c>
      <c r="O28" s="29">
        <f t="shared" si="10"/>
        <v>0</v>
      </c>
      <c r="P28" s="29">
        <f t="shared" si="1"/>
        <v>0</v>
      </c>
      <c r="Q28" s="29">
        <f t="shared" si="2"/>
        <v>0</v>
      </c>
      <c r="R28" s="29">
        <f t="shared" si="3"/>
        <v>0</v>
      </c>
      <c r="S28" s="29">
        <f t="shared" si="4"/>
        <v>0</v>
      </c>
      <c r="T28" s="29">
        <f t="shared" si="5"/>
        <v>0</v>
      </c>
      <c r="U28" s="29">
        <f t="shared" si="6"/>
        <v>0</v>
      </c>
      <c r="V28" s="29">
        <f t="shared" si="7"/>
        <v>0</v>
      </c>
      <c r="X28" s="30">
        <f t="shared" si="11"/>
        <v>0</v>
      </c>
    </row>
    <row r="29" spans="1:25" s="31" customFormat="1" ht="15">
      <c r="A29" s="25" t="s">
        <v>41</v>
      </c>
      <c r="B29" s="41">
        <v>1.25</v>
      </c>
      <c r="C29" s="43"/>
      <c r="D29" s="1"/>
      <c r="E29" s="1"/>
      <c r="F29" s="2"/>
      <c r="G29" s="1"/>
      <c r="H29" s="1"/>
      <c r="I29" s="1"/>
      <c r="J29" s="1"/>
      <c r="K29" s="26">
        <f t="shared" si="9"/>
      </c>
      <c r="L29" s="26">
        <f>IF(K29&gt;0,N(K29)*0.2,"")</f>
        <v>0</v>
      </c>
      <c r="M29" s="26">
        <f t="shared" si="0"/>
        <v>0</v>
      </c>
      <c r="O29" s="29">
        <f t="shared" si="10"/>
        <v>0</v>
      </c>
      <c r="P29" s="29">
        <f t="shared" si="1"/>
        <v>0</v>
      </c>
      <c r="Q29" s="29">
        <f t="shared" si="2"/>
        <v>0</v>
      </c>
      <c r="R29" s="29">
        <f t="shared" si="3"/>
        <v>0</v>
      </c>
      <c r="S29" s="29">
        <f t="shared" si="4"/>
        <v>0</v>
      </c>
      <c r="T29" s="29">
        <f t="shared" si="5"/>
        <v>0</v>
      </c>
      <c r="U29" s="29">
        <f t="shared" si="6"/>
        <v>0</v>
      </c>
      <c r="V29" s="29">
        <f t="shared" si="7"/>
        <v>0</v>
      </c>
      <c r="W29" s="30"/>
      <c r="X29" s="30">
        <f t="shared" si="11"/>
        <v>0</v>
      </c>
      <c r="Y29" s="32"/>
    </row>
    <row r="30" spans="1:24" ht="15">
      <c r="A30" s="25" t="s">
        <v>42</v>
      </c>
      <c r="B30" s="41">
        <v>1.3</v>
      </c>
      <c r="C30" s="43"/>
      <c r="D30" s="1"/>
      <c r="E30" s="1"/>
      <c r="F30" s="2"/>
      <c r="G30" s="1"/>
      <c r="H30" s="1"/>
      <c r="I30" s="1"/>
      <c r="J30" s="1"/>
      <c r="K30" s="26">
        <f t="shared" si="9"/>
      </c>
      <c r="L30" s="26">
        <f>IF(K30&gt;0,N(K30)*0.2,"")</f>
        <v>0</v>
      </c>
      <c r="M30" s="26">
        <f t="shared" si="0"/>
        <v>0</v>
      </c>
      <c r="O30" s="29">
        <f t="shared" si="10"/>
        <v>0</v>
      </c>
      <c r="P30" s="29">
        <f t="shared" si="1"/>
        <v>0</v>
      </c>
      <c r="Q30" s="29">
        <f t="shared" si="2"/>
        <v>0</v>
      </c>
      <c r="R30" s="29">
        <f t="shared" si="3"/>
        <v>0</v>
      </c>
      <c r="S30" s="29">
        <f t="shared" si="4"/>
        <v>0</v>
      </c>
      <c r="T30" s="29">
        <f t="shared" si="5"/>
        <v>0</v>
      </c>
      <c r="U30" s="29">
        <f t="shared" si="6"/>
        <v>0</v>
      </c>
      <c r="V30" s="29">
        <f t="shared" si="7"/>
        <v>0</v>
      </c>
      <c r="X30" s="30">
        <f t="shared" si="11"/>
        <v>0</v>
      </c>
    </row>
    <row r="31" spans="1:24" ht="15">
      <c r="A31" s="25" t="s">
        <v>43</v>
      </c>
      <c r="B31" s="41">
        <v>1.3</v>
      </c>
      <c r="C31" s="43"/>
      <c r="D31" s="1"/>
      <c r="E31" s="1"/>
      <c r="F31" s="2"/>
      <c r="G31" s="1"/>
      <c r="H31" s="1"/>
      <c r="I31" s="1"/>
      <c r="J31" s="1"/>
      <c r="K31" s="26">
        <f t="shared" si="9"/>
      </c>
      <c r="L31" s="26">
        <f>IF(K31&gt;0,N(K31)*0.2,"")</f>
        <v>0</v>
      </c>
      <c r="M31" s="26">
        <f t="shared" si="0"/>
        <v>0</v>
      </c>
      <c r="O31" s="29">
        <f t="shared" si="10"/>
        <v>0</v>
      </c>
      <c r="P31" s="29">
        <f t="shared" si="1"/>
        <v>0</v>
      </c>
      <c r="Q31" s="29">
        <f t="shared" si="2"/>
        <v>0</v>
      </c>
      <c r="R31" s="29">
        <f t="shared" si="3"/>
        <v>0</v>
      </c>
      <c r="S31" s="29">
        <f t="shared" si="4"/>
        <v>0</v>
      </c>
      <c r="T31" s="29">
        <f t="shared" si="5"/>
        <v>0</v>
      </c>
      <c r="U31" s="29">
        <f t="shared" si="6"/>
        <v>0</v>
      </c>
      <c r="V31" s="29">
        <f t="shared" si="7"/>
        <v>0</v>
      </c>
      <c r="X31" s="30">
        <f t="shared" si="11"/>
        <v>0</v>
      </c>
    </row>
    <row r="32" spans="1:26" ht="15">
      <c r="A32" s="25" t="s">
        <v>44</v>
      </c>
      <c r="B32" s="41">
        <v>1.3</v>
      </c>
      <c r="C32" s="43"/>
      <c r="D32" s="1"/>
      <c r="E32" s="1"/>
      <c r="F32" s="2"/>
      <c r="G32" s="1"/>
      <c r="H32" s="1"/>
      <c r="I32" s="1"/>
      <c r="J32" s="1"/>
      <c r="K32" s="26">
        <f t="shared" si="9"/>
      </c>
      <c r="L32" s="26">
        <f>IF(K32&gt;0,N(K32)*0.2,"")</f>
        <v>0</v>
      </c>
      <c r="M32" s="26">
        <f t="shared" si="0"/>
        <v>0</v>
      </c>
      <c r="O32" s="29">
        <f t="shared" si="10"/>
        <v>0</v>
      </c>
      <c r="P32" s="29">
        <f t="shared" si="1"/>
        <v>0</v>
      </c>
      <c r="Q32" s="29">
        <f t="shared" si="2"/>
        <v>0</v>
      </c>
      <c r="R32" s="29">
        <f t="shared" si="3"/>
        <v>0</v>
      </c>
      <c r="S32" s="29">
        <f t="shared" si="4"/>
        <v>0</v>
      </c>
      <c r="T32" s="29">
        <f t="shared" si="5"/>
        <v>0</v>
      </c>
      <c r="U32" s="29">
        <f t="shared" si="6"/>
        <v>0</v>
      </c>
      <c r="V32" s="29">
        <f t="shared" si="7"/>
        <v>0</v>
      </c>
      <c r="X32" s="30">
        <f t="shared" si="11"/>
        <v>0</v>
      </c>
      <c r="Y32" s="32"/>
      <c r="Z32" s="31"/>
    </row>
    <row r="33" spans="11:13" ht="15">
      <c r="K33" s="34">
        <f>CEILING(SUM(K5:K32),0.01)</f>
        <v>0</v>
      </c>
      <c r="L33" s="34">
        <f>CEILING(SUM(L5:L32),0.01)</f>
        <v>0</v>
      </c>
      <c r="M33" s="34">
        <f>CEILING(SUM(M3:M32),0.01)</f>
        <v>0</v>
      </c>
    </row>
  </sheetData>
  <sheetProtection selectLockedCells="1"/>
  <mergeCells count="1">
    <mergeCell ref="A1:M1"/>
  </mergeCells>
  <conditionalFormatting sqref="G28:J32 D28:E32 D3:J27 C3:C32">
    <cfRule type="cellIs" priority="13" dxfId="0" operator="greaterThan" stopIfTrue="1">
      <formula>0</formula>
    </cfRule>
    <cfRule type="cellIs" priority="14" dxfId="7" operator="greaterThan" stopIfTrue="1">
      <formula>0</formula>
    </cfRule>
    <cfRule type="cellIs" priority="15" dxfId="8" operator="greaterThan" stopIfTrue="1">
      <formula>0</formula>
    </cfRule>
    <cfRule type="cellIs" priority="16" dxfId="7" operator="greaterThan" stopIfTrue="1">
      <formula>0</formula>
    </cfRule>
  </conditionalFormatting>
  <conditionalFormatting sqref="F28:F32">
    <cfRule type="cellIs" priority="9" dxfId="0" operator="greaterThan" stopIfTrue="1">
      <formula>0</formula>
    </cfRule>
    <cfRule type="cellIs" priority="10" dxfId="7" operator="greaterThan" stopIfTrue="1">
      <formula>0</formula>
    </cfRule>
    <cfRule type="cellIs" priority="11" dxfId="8" operator="greaterThan" stopIfTrue="1">
      <formula>0</formula>
    </cfRule>
    <cfRule type="cellIs" priority="12" dxfId="7" operator="greaterThan" stopIfTrue="1">
      <formula>0</formula>
    </cfRule>
  </conditionalFormatting>
  <printOptions horizontalCentered="1" verticalCentered="1"/>
  <pageMargins left="0.7086614173228347" right="0.7086614173228347" top="0.3937007874015748" bottom="0.7480314960629921" header="0.31496062992125984" footer="0.31496062992125984"/>
  <pageSetup fitToHeight="1" fitToWidth="1" orientation="portrait" paperSize="9" scale="75" r:id="rId2"/>
  <headerFooter>
    <oddHeader>&amp;L&amp;D&amp;C&amp;F&amp;R&amp;A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DELL</cp:lastModifiedBy>
  <cp:lastPrinted>2013-10-01T14:47:48Z</cp:lastPrinted>
  <dcterms:created xsi:type="dcterms:W3CDTF">2010-01-01T13:46:35Z</dcterms:created>
  <dcterms:modified xsi:type="dcterms:W3CDTF">2013-11-08T10:11:37Z</dcterms:modified>
  <cp:category/>
  <cp:version/>
  <cp:contentType/>
  <cp:contentStatus/>
</cp:coreProperties>
</file>